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1\ПАСПОРТА 2021\Паспорт ГРУДЕНЬ 2021\"/>
    </mc:Choice>
  </mc:AlternateContent>
  <bookViews>
    <workbookView xWindow="480" yWindow="130" windowWidth="27790" windowHeight="14390"/>
  </bookViews>
  <sheets>
    <sheet name="КПК1113132" sheetId="4" r:id="rId1"/>
  </sheets>
  <definedNames>
    <definedName name="_xlnm.Print_Area" localSheetId="0">КПК1113132!$A$1:$BM$108</definedName>
  </definedNames>
  <calcPr calcId="152511" refMode="R1C1"/>
</workbook>
</file>

<file path=xl/calcChain.xml><?xml version="1.0" encoding="utf-8"?>
<calcChain xmlns="http://schemas.openxmlformats.org/spreadsheetml/2006/main">
  <c r="AW78" i="4" l="1"/>
  <c r="AO78" i="4" l="1"/>
  <c r="AK52" i="4"/>
  <c r="AK50" i="4"/>
  <c r="AC50" i="4"/>
  <c r="AK49" i="4"/>
  <c r="I23" i="4"/>
  <c r="AS22" i="4"/>
  <c r="U22" i="4" l="1"/>
  <c r="AC52" i="4" l="1"/>
  <c r="BE80" i="4" l="1"/>
  <c r="AS51" i="4"/>
  <c r="AW94" i="4" l="1"/>
  <c r="AO93" i="4"/>
  <c r="AO90" i="4"/>
  <c r="AW89" i="4"/>
  <c r="AO89" i="4"/>
  <c r="AW88" i="4"/>
  <c r="AO88" i="4"/>
  <c r="AJ60" i="4" l="1"/>
  <c r="AJ64" i="4" s="1"/>
  <c r="AB60" i="4"/>
  <c r="AB64" i="4" s="1"/>
  <c r="BE94" i="4" l="1"/>
  <c r="BE93" i="4"/>
  <c r="BE90" i="4"/>
  <c r="BE87" i="4"/>
  <c r="BE85" i="4"/>
  <c r="BE84" i="4"/>
  <c r="BE83" i="4"/>
  <c r="BE82" i="4"/>
  <c r="BE78" i="4"/>
  <c r="BE77" i="4"/>
  <c r="BE76" i="4"/>
  <c r="BE75" i="4"/>
  <c r="BE74" i="4"/>
  <c r="BE73" i="4"/>
  <c r="BE72" i="4"/>
  <c r="AR63" i="4"/>
  <c r="AR62" i="4"/>
  <c r="AR61" i="4"/>
  <c r="AR60" i="4"/>
  <c r="AR64" i="4" s="1"/>
  <c r="AS52" i="4"/>
  <c r="AS50" i="4"/>
  <c r="AS49" i="4"/>
  <c r="BE88" i="4" l="1"/>
  <c r="BE89" i="4"/>
</calcChain>
</file>

<file path=xl/sharedStrings.xml><?xml version="1.0" encoding="utf-8"?>
<sst xmlns="http://schemas.openxmlformats.org/spreadsheetml/2006/main" count="197" uniqueCount="133">
  <si>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</si>
  <si>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</si>
  <si>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</si>
  <si>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</si>
  <si>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</si>
  <si>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</si>
  <si>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</si>
  <si>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</si>
  <si>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</si>
  <si>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</si>
  <si>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</si>
  <si>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</si>
  <si>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</si>
  <si>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</si>
  <si>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</si>
  <si>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</si>
  <si>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</si>
  <si>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</si>
  <si>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</si>
  <si>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</si>
  <si>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</si>
  <si>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</si>
  <si>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</si>
  <si>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</si>
  <si>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</si>
  <si>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</si>
  <si>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</si>
  <si>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</si>
  <si>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</si>
  <si>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</si>
  <si>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</si>
  <si>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</si>
  <si>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</si>
  <si>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</si>
  <si>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</si>
  <si>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</si>
  <si>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</si>
  <si>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</si>
  <si>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</si>
  <si>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</si>
  <si>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</si>
  <si>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</si>
  <si>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</si>
  <si>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</si>
  <si>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</si>
  <si>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</si>
  <si>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</si>
  <si>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</si>
  <si>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</si>
  <si>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</si>
  <si>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</si>
  <si>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</si>
  <si>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</si>
  <si>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</si>
  <si>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</si>
  <si>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</si>
  <si>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</si>
  <si>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</si>
  <si>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</si>
  <si>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</si>
  <si>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</si>
  <si>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</si>
  <si>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</si>
  <si>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</si>
  <si>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</si>
  <si>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</si>
  <si>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</si>
  <si>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</si>
  <si>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</si>
  <si>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</si>
  <si>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</si>
  <si>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</si>
  <si>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</si>
  <si>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</si>
  <si>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</si>
  <si>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</si>
  <si>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</si>
  <si>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</si>
  <si>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</si>
  <si>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</si>
  <si>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</si>
  <si>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</si>
  <si>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</si>
  <si>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</si>
  <si>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</si>
  <si>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</si>
  <si>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</si>
  <si>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</si>
  <si>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</si>
  <si>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</si>
  <si>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</si>
  <si>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</si>
  <si>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</si>
  <si>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</si>
  <si>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</si>
  <si>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</si>
  <si>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</si>
  <si>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</si>
  <si>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</si>
  <si>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</si>
  <si>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</si>
  <si>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</si>
  <si>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</si>
  <si>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</si>
  <si>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</si>
  <si>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</si>
  <si>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</si>
  <si>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</si>
  <si>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</si>
  <si>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</si>
  <si>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</si>
  <si>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</si>
  <si>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</si>
  <si>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</si>
  <si>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</si>
  <si>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</si>
  <si>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</si>
  <si>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Утримання клубів для підлітків за місцем проживання.</t>
  </si>
  <si>
    <t xml:space="preserve"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час.
</t>
  </si>
  <si>
    <t>обсяг витрат на утримання центру</t>
  </si>
  <si>
    <t>цивільно-правові угоди</t>
  </si>
  <si>
    <t>кошторис</t>
  </si>
  <si>
    <t>обсяг витрат на проведення заходів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</si>
  <si>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</si>
  <si>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</si>
  <si>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</si>
  <si>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</si>
  <si>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обсяг витрат для виготовлення проєктно-кошторисної документації на «Влаштування пандуса до входу в підлітковий клуб «Індіго» по вул. Лісогринівецькій, 16/1 в м. Хмельницькому».</t>
  </si>
  <si>
    <t>Виготовлення проєктно-кошторисної документації для "Капітального ремонту сходів підліткового клубу "Індіго" з влаштуванням пандусу за адресою: м. Хмельницький вул. Лісогринівецька, 16/1".</t>
  </si>
  <si>
    <t>Капітальний ремонт підліткового клубу "Мустанг" по вул. Старокостянтинівське шосе, 8.</t>
  </si>
  <si>
    <t xml:space="preserve">    .    .2021</t>
  </si>
  <si>
    <t xml:space="preserve">Наказ від     .   .21 р.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</si>
  <si>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роки;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рік», Рішення сесії Хмельницької міської ради від 15 грудня 2021 року №1   «Про внесення змін до бюджету 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</si>
</sst>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1" fillId="0" borderId="2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6" zoomScale="95" zoomScaleNormal="95" zoomScaleSheetLayoutView="100" workbookViewId="0">
      <selection activeCell="A35" sqref="A35:BL35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49" t="s">
        <v>35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77" ht="15.9" customHeight="1" x14ac:dyDescent="0.3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9.75" customHeight="1" x14ac:dyDescent="0.3">
      <c r="AO3" s="150" t="s">
        <v>78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77" x14ac:dyDescent="0.3">
      <c r="AO4" s="152" t="s">
        <v>20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1:77" ht="7.5" customHeight="1" x14ac:dyDescent="0.3"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</row>
    <row r="6" spans="1:77" ht="13.25" customHeight="1" x14ac:dyDescent="0.3">
      <c r="AO6" s="60" t="s">
        <v>131</v>
      </c>
      <c r="AP6" s="60"/>
      <c r="AQ6" s="60"/>
      <c r="AR6" s="60"/>
      <c r="AS6" s="60"/>
      <c r="AT6" s="60"/>
      <c r="AU6" s="60"/>
      <c r="AV6" s="1" t="s">
        <v>63</v>
      </c>
      <c r="AW6" s="60"/>
      <c r="AX6" s="60"/>
      <c r="AY6" s="39"/>
      <c r="AZ6" s="39"/>
      <c r="BA6" s="39"/>
      <c r="BB6" s="39"/>
      <c r="BC6" s="39"/>
      <c r="BD6" s="39"/>
      <c r="BE6" s="39"/>
      <c r="BF6" s="39"/>
    </row>
    <row r="7" spans="1:77" ht="13.25" hidden="1" customHeight="1" x14ac:dyDescent="0.3">
      <c r="AO7" s="155" t="s">
        <v>76</v>
      </c>
      <c r="AP7" s="147"/>
      <c r="AQ7" s="147"/>
      <c r="AR7" s="147"/>
      <c r="AS7" s="147"/>
      <c r="AT7" s="147"/>
      <c r="AU7" s="147"/>
      <c r="AV7" s="1" t="s">
        <v>63</v>
      </c>
      <c r="AW7" s="155" t="s">
        <v>77</v>
      </c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56" t="s">
        <v>21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</row>
    <row r="11" spans="1:77" ht="15.75" customHeight="1" x14ac:dyDescent="0.3">
      <c r="A11" s="156" t="s">
        <v>84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4" t="s">
        <v>53</v>
      </c>
      <c r="B13" s="144" t="s">
        <v>75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33"/>
      <c r="N13" s="157" t="s">
        <v>78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34"/>
      <c r="AU13" s="144" t="s">
        <v>82</v>
      </c>
      <c r="AV13" s="145"/>
      <c r="AW13" s="145"/>
      <c r="AX13" s="145"/>
      <c r="AY13" s="145"/>
      <c r="AZ13" s="145"/>
      <c r="BA13" s="145"/>
      <c r="BB13" s="14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40" t="s">
        <v>56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32"/>
      <c r="N14" s="143" t="s">
        <v>62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32"/>
      <c r="AU14" s="140" t="s">
        <v>55</v>
      </c>
      <c r="AV14" s="140"/>
      <c r="AW14" s="140"/>
      <c r="AX14" s="140"/>
      <c r="AY14" s="140"/>
      <c r="AZ14" s="140"/>
      <c r="BA14" s="140"/>
      <c r="BB14" s="1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144" t="s">
        <v>85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33"/>
      <c r="N16" s="154" t="s">
        <v>78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34"/>
      <c r="AU16" s="144" t="s">
        <v>82</v>
      </c>
      <c r="AV16" s="145"/>
      <c r="AW16" s="145"/>
      <c r="AX16" s="145"/>
      <c r="AY16" s="145"/>
      <c r="AZ16" s="145"/>
      <c r="BA16" s="145"/>
      <c r="BB16" s="14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40" t="s">
        <v>56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32"/>
      <c r="N17" s="143" t="s">
        <v>61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32"/>
      <c r="AU17" s="140" t="s">
        <v>55</v>
      </c>
      <c r="AV17" s="140"/>
      <c r="AW17" s="140"/>
      <c r="AX17" s="140"/>
      <c r="AY17" s="140"/>
      <c r="AZ17" s="140"/>
      <c r="BA17" s="140"/>
      <c r="BB17" s="14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x14ac:dyDescent="0.25"/>
    <row r="19" spans="1:79" customFormat="1" ht="14.25" customHeight="1" x14ac:dyDescent="0.25">
      <c r="A19" s="24" t="s">
        <v>54</v>
      </c>
      <c r="B19" s="144" t="s">
        <v>114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N19" s="144" t="s">
        <v>116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25"/>
      <c r="AA19" s="144" t="s">
        <v>86</v>
      </c>
      <c r="AB19" s="145"/>
      <c r="AC19" s="145"/>
      <c r="AD19" s="145"/>
      <c r="AE19" s="145"/>
      <c r="AF19" s="145"/>
      <c r="AG19" s="145"/>
      <c r="AH19" s="145"/>
      <c r="AI19" s="145"/>
      <c r="AJ19" s="25"/>
      <c r="AK19" s="146" t="s">
        <v>115</v>
      </c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25"/>
      <c r="BE19" s="144" t="s">
        <v>83</v>
      </c>
      <c r="BF19" s="145"/>
      <c r="BG19" s="145"/>
      <c r="BH19" s="145"/>
      <c r="BI19" s="145"/>
      <c r="BJ19" s="145"/>
      <c r="BK19" s="145"/>
      <c r="BL19" s="14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40" t="s">
        <v>56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N20" s="140" t="s">
        <v>57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7"/>
      <c r="AA20" s="141" t="s">
        <v>58</v>
      </c>
      <c r="AB20" s="141"/>
      <c r="AC20" s="141"/>
      <c r="AD20" s="141"/>
      <c r="AE20" s="141"/>
      <c r="AF20" s="141"/>
      <c r="AG20" s="141"/>
      <c r="AH20" s="141"/>
      <c r="AI20" s="141"/>
      <c r="AJ20" s="27"/>
      <c r="AK20" s="142" t="s">
        <v>59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7"/>
      <c r="BE20" s="140" t="s">
        <v>60</v>
      </c>
      <c r="BF20" s="140"/>
      <c r="BG20" s="140"/>
      <c r="BH20" s="140"/>
      <c r="BI20" s="140"/>
      <c r="BJ20" s="140"/>
      <c r="BK20" s="140"/>
      <c r="BL20" s="14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37" t="s">
        <v>50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>
        <f>AS22+I23</f>
        <v>5546390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9" t="s">
        <v>51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8">
        <f>4435310+29165+4758</f>
        <v>4469233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11" t="s">
        <v>23</v>
      </c>
      <c r="BE22" s="111"/>
      <c r="BF22" s="111"/>
      <c r="BG22" s="111"/>
      <c r="BH22" s="111"/>
      <c r="BI22" s="111"/>
      <c r="BJ22" s="111"/>
      <c r="BK22" s="111"/>
      <c r="BL22" s="111"/>
    </row>
    <row r="23" spans="1:79" ht="24.9" customHeight="1" x14ac:dyDescent="0.3">
      <c r="A23" s="111" t="s">
        <v>22</v>
      </c>
      <c r="B23" s="111"/>
      <c r="C23" s="111"/>
      <c r="D23" s="111"/>
      <c r="E23" s="111"/>
      <c r="F23" s="111"/>
      <c r="G23" s="111"/>
      <c r="H23" s="111"/>
      <c r="I23" s="138">
        <f>1058957+18200</f>
        <v>1077157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11" t="s">
        <v>24</v>
      </c>
      <c r="U23" s="111"/>
      <c r="V23" s="111"/>
      <c r="W23" s="11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94" customHeight="1" x14ac:dyDescent="0.3">
      <c r="A26" s="135" t="s">
        <v>132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11" t="s">
        <v>36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79" ht="27.75" customHeight="1" x14ac:dyDescent="0.3">
      <c r="A29" s="129" t="s">
        <v>28</v>
      </c>
      <c r="B29" s="129"/>
      <c r="C29" s="129"/>
      <c r="D29" s="129"/>
      <c r="E29" s="129"/>
      <c r="F29" s="129"/>
      <c r="G29" s="130" t="s">
        <v>40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79" ht="15.5" hidden="1" x14ac:dyDescent="0.3">
      <c r="A30" s="110">
        <v>1</v>
      </c>
      <c r="B30" s="110"/>
      <c r="C30" s="110"/>
      <c r="D30" s="110"/>
      <c r="E30" s="110"/>
      <c r="F30" s="110"/>
      <c r="G30" s="130">
        <v>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ht="10.5" hidden="1" customHeight="1" x14ac:dyDescent="0.3">
      <c r="A31" s="62" t="s">
        <v>33</v>
      </c>
      <c r="B31" s="62"/>
      <c r="C31" s="62"/>
      <c r="D31" s="62"/>
      <c r="E31" s="62"/>
      <c r="F31" s="62"/>
      <c r="G31" s="103" t="s">
        <v>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49</v>
      </c>
    </row>
    <row r="32" spans="1:79" ht="19.25" customHeight="1" x14ac:dyDescent="0.3">
      <c r="A32" s="129">
        <v>1</v>
      </c>
      <c r="B32" s="129"/>
      <c r="C32" s="129"/>
      <c r="D32" s="129"/>
      <c r="E32" s="129"/>
      <c r="F32" s="129"/>
      <c r="G32" s="78" t="s">
        <v>117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3">
      <c r="A34" s="111" t="s">
        <v>38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79" ht="15.9" customHeight="1" x14ac:dyDescent="0.3">
      <c r="A35" s="133" t="s">
        <v>113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11" t="s">
        <v>39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</row>
    <row r="38" spans="1:79" ht="27.75" customHeight="1" x14ac:dyDescent="0.3">
      <c r="A38" s="129" t="s">
        <v>28</v>
      </c>
      <c r="B38" s="129"/>
      <c r="C38" s="129"/>
      <c r="D38" s="129"/>
      <c r="E38" s="129"/>
      <c r="F38" s="129"/>
      <c r="G38" s="130" t="s">
        <v>25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</row>
    <row r="39" spans="1:79" ht="15.5" hidden="1" x14ac:dyDescent="0.3">
      <c r="A39" s="110">
        <v>1</v>
      </c>
      <c r="B39" s="110"/>
      <c r="C39" s="110"/>
      <c r="D39" s="110"/>
      <c r="E39" s="110"/>
      <c r="F39" s="110"/>
      <c r="G39" s="130">
        <v>2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</row>
    <row r="40" spans="1:79" ht="10.5" hidden="1" customHeight="1" x14ac:dyDescent="0.3">
      <c r="A40" s="62" t="s">
        <v>6</v>
      </c>
      <c r="B40" s="62"/>
      <c r="C40" s="62"/>
      <c r="D40" s="62"/>
      <c r="E40" s="62"/>
      <c r="F40" s="62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24" customHeight="1" x14ac:dyDescent="0.3">
      <c r="A41" s="62">
        <v>1</v>
      </c>
      <c r="B41" s="62"/>
      <c r="C41" s="62"/>
      <c r="D41" s="62"/>
      <c r="E41" s="62"/>
      <c r="F41" s="62"/>
      <c r="G41" s="51" t="s">
        <v>118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11" t="s">
        <v>41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3">
      <c r="A45" s="110" t="s">
        <v>28</v>
      </c>
      <c r="B45" s="110"/>
      <c r="C45" s="110"/>
      <c r="D45" s="113" t="s">
        <v>26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10" t="s">
        <v>29</v>
      </c>
      <c r="AD45" s="110"/>
      <c r="AE45" s="110"/>
      <c r="AF45" s="110"/>
      <c r="AG45" s="110"/>
      <c r="AH45" s="110"/>
      <c r="AI45" s="110"/>
      <c r="AJ45" s="110"/>
      <c r="AK45" s="110" t="s">
        <v>30</v>
      </c>
      <c r="AL45" s="110"/>
      <c r="AM45" s="110"/>
      <c r="AN45" s="110"/>
      <c r="AO45" s="110"/>
      <c r="AP45" s="110"/>
      <c r="AQ45" s="110"/>
      <c r="AR45" s="110"/>
      <c r="AS45" s="110" t="s">
        <v>27</v>
      </c>
      <c r="AT45" s="110"/>
      <c r="AU45" s="110"/>
      <c r="AV45" s="110"/>
      <c r="AW45" s="110"/>
      <c r="AX45" s="110"/>
      <c r="AY45" s="110"/>
      <c r="AZ45" s="110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110"/>
      <c r="B46" s="110"/>
      <c r="C46" s="110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7"/>
      <c r="BB46" s="17"/>
      <c r="BC46" s="17"/>
      <c r="BD46" s="17"/>
      <c r="BE46" s="17"/>
      <c r="BF46" s="17"/>
      <c r="BG46" s="17"/>
      <c r="BH46" s="17"/>
    </row>
    <row r="47" spans="1:79" s="45" customFormat="1" ht="11.5" x14ac:dyDescent="0.25">
      <c r="A47" s="125">
        <v>1</v>
      </c>
      <c r="B47" s="125"/>
      <c r="C47" s="125"/>
      <c r="D47" s="126">
        <v>2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25">
        <v>3</v>
      </c>
      <c r="AD47" s="125"/>
      <c r="AE47" s="125"/>
      <c r="AF47" s="125"/>
      <c r="AG47" s="125"/>
      <c r="AH47" s="125"/>
      <c r="AI47" s="125"/>
      <c r="AJ47" s="125"/>
      <c r="AK47" s="125">
        <v>4</v>
      </c>
      <c r="AL47" s="125"/>
      <c r="AM47" s="125"/>
      <c r="AN47" s="125"/>
      <c r="AO47" s="125"/>
      <c r="AP47" s="125"/>
      <c r="AQ47" s="125"/>
      <c r="AR47" s="125"/>
      <c r="AS47" s="125">
        <v>5</v>
      </c>
      <c r="AT47" s="125"/>
      <c r="AU47" s="125"/>
      <c r="AV47" s="125"/>
      <c r="AW47" s="125"/>
      <c r="AX47" s="125"/>
      <c r="AY47" s="125"/>
      <c r="AZ47" s="125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62" t="s">
        <v>6</v>
      </c>
      <c r="B48" s="62"/>
      <c r="C48" s="62"/>
      <c r="D48" s="48" t="s">
        <v>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65" t="s">
        <v>10</v>
      </c>
      <c r="AT48" s="98"/>
      <c r="AU48" s="98"/>
      <c r="AV48" s="98"/>
      <c r="AW48" s="98"/>
      <c r="AX48" s="98"/>
      <c r="AY48" s="98"/>
      <c r="AZ48" s="9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7.5" customHeight="1" x14ac:dyDescent="0.3">
      <c r="A49" s="62">
        <v>1</v>
      </c>
      <c r="B49" s="62"/>
      <c r="C49" s="62"/>
      <c r="D49" s="78" t="s">
        <v>129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>
        <v>0</v>
      </c>
      <c r="AD49" s="81"/>
      <c r="AE49" s="81"/>
      <c r="AF49" s="81"/>
      <c r="AG49" s="81"/>
      <c r="AH49" s="81"/>
      <c r="AI49" s="81"/>
      <c r="AJ49" s="81"/>
      <c r="AK49" s="81">
        <f>733957-6800</f>
        <v>727157</v>
      </c>
      <c r="AL49" s="81"/>
      <c r="AM49" s="81"/>
      <c r="AN49" s="81"/>
      <c r="AO49" s="81"/>
      <c r="AP49" s="81"/>
      <c r="AQ49" s="81"/>
      <c r="AR49" s="81"/>
      <c r="AS49" s="81">
        <f>AC49+AK49</f>
        <v>727157</v>
      </c>
      <c r="AT49" s="81"/>
      <c r="AU49" s="81"/>
      <c r="AV49" s="81"/>
      <c r="AW49" s="81"/>
      <c r="AX49" s="81"/>
      <c r="AY49" s="81"/>
      <c r="AZ49" s="8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5" customHeight="1" x14ac:dyDescent="0.3">
      <c r="A50" s="62">
        <v>2</v>
      </c>
      <c r="B50" s="62"/>
      <c r="C50" s="62"/>
      <c r="D50" s="78" t="s">
        <v>87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f>4435310+29165+4758</f>
        <v>4469233</v>
      </c>
      <c r="AD50" s="81"/>
      <c r="AE50" s="81"/>
      <c r="AF50" s="81"/>
      <c r="AG50" s="81"/>
      <c r="AH50" s="81"/>
      <c r="AI50" s="81"/>
      <c r="AJ50" s="81"/>
      <c r="AK50" s="81">
        <f>325000-9947+25000</f>
        <v>340053</v>
      </c>
      <c r="AL50" s="81"/>
      <c r="AM50" s="81"/>
      <c r="AN50" s="81"/>
      <c r="AO50" s="81"/>
      <c r="AP50" s="81"/>
      <c r="AQ50" s="81"/>
      <c r="AR50" s="81"/>
      <c r="AS50" s="81">
        <f>AC50+AK50</f>
        <v>4809286</v>
      </c>
      <c r="AT50" s="81"/>
      <c r="AU50" s="81"/>
      <c r="AV50" s="81"/>
      <c r="AW50" s="81"/>
      <c r="AX50" s="81"/>
      <c r="AY50" s="81"/>
      <c r="AZ50" s="81"/>
      <c r="BA50" s="20"/>
      <c r="BB50" s="20"/>
      <c r="BC50" s="20"/>
      <c r="BD50" s="20"/>
      <c r="BE50" s="20"/>
      <c r="BF50" s="20"/>
      <c r="BG50" s="20"/>
      <c r="BH50" s="20"/>
    </row>
    <row r="51" spans="1:79" ht="48" customHeight="1" x14ac:dyDescent="0.3">
      <c r="A51" s="48">
        <v>3</v>
      </c>
      <c r="B51" s="49"/>
      <c r="C51" s="50"/>
      <c r="D51" s="78" t="s">
        <v>128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22">
        <v>0</v>
      </c>
      <c r="AD51" s="123"/>
      <c r="AE51" s="123"/>
      <c r="AF51" s="123"/>
      <c r="AG51" s="123"/>
      <c r="AH51" s="123"/>
      <c r="AI51" s="123"/>
      <c r="AJ51" s="124"/>
      <c r="AK51" s="122">
        <v>9947</v>
      </c>
      <c r="AL51" s="123"/>
      <c r="AM51" s="123"/>
      <c r="AN51" s="123"/>
      <c r="AO51" s="123"/>
      <c r="AP51" s="123"/>
      <c r="AQ51" s="123"/>
      <c r="AR51" s="124"/>
      <c r="AS51" s="122">
        <f>AC51+AK51</f>
        <v>9947</v>
      </c>
      <c r="AT51" s="123"/>
      <c r="AU51" s="123"/>
      <c r="AV51" s="123"/>
      <c r="AW51" s="123"/>
      <c r="AX51" s="123"/>
      <c r="AY51" s="123"/>
      <c r="AZ51" s="124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4.5" customHeight="1" x14ac:dyDescent="0.3">
      <c r="A52" s="70"/>
      <c r="B52" s="70"/>
      <c r="C52" s="70"/>
      <c r="D52" s="82" t="s">
        <v>64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85">
        <f>AC50</f>
        <v>4469233</v>
      </c>
      <c r="AD52" s="85"/>
      <c r="AE52" s="85"/>
      <c r="AF52" s="85"/>
      <c r="AG52" s="85"/>
      <c r="AH52" s="85"/>
      <c r="AI52" s="85"/>
      <c r="AJ52" s="85"/>
      <c r="AK52" s="85">
        <f>AK49+AK50+AK51</f>
        <v>1077157</v>
      </c>
      <c r="AL52" s="85"/>
      <c r="AM52" s="85"/>
      <c r="AN52" s="85"/>
      <c r="AO52" s="85"/>
      <c r="AP52" s="85"/>
      <c r="AQ52" s="85"/>
      <c r="AR52" s="85"/>
      <c r="AS52" s="85">
        <f>AC52+AK52</f>
        <v>5546390</v>
      </c>
      <c r="AT52" s="85"/>
      <c r="AU52" s="85"/>
      <c r="AV52" s="85"/>
      <c r="AW52" s="85"/>
      <c r="AX52" s="85"/>
      <c r="AY52" s="85"/>
      <c r="AZ52" s="8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3">
      <c r="A54" s="119" t="s">
        <v>42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</row>
    <row r="55" spans="1:79" ht="15" customHeight="1" x14ac:dyDescent="0.3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3">
      <c r="A56" s="110" t="s">
        <v>28</v>
      </c>
      <c r="B56" s="110"/>
      <c r="C56" s="110"/>
      <c r="D56" s="113" t="s">
        <v>34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110" t="s">
        <v>29</v>
      </c>
      <c r="AC56" s="110"/>
      <c r="AD56" s="110"/>
      <c r="AE56" s="110"/>
      <c r="AF56" s="110"/>
      <c r="AG56" s="110"/>
      <c r="AH56" s="110"/>
      <c r="AI56" s="110"/>
      <c r="AJ56" s="110" t="s">
        <v>30</v>
      </c>
      <c r="AK56" s="110"/>
      <c r="AL56" s="110"/>
      <c r="AM56" s="110"/>
      <c r="AN56" s="110"/>
      <c r="AO56" s="110"/>
      <c r="AP56" s="110"/>
      <c r="AQ56" s="110"/>
      <c r="AR56" s="110" t="s">
        <v>27</v>
      </c>
      <c r="AS56" s="110"/>
      <c r="AT56" s="110"/>
      <c r="AU56" s="110"/>
      <c r="AV56" s="110"/>
      <c r="AW56" s="110"/>
      <c r="AX56" s="110"/>
      <c r="AY56" s="110"/>
    </row>
    <row r="57" spans="1:79" ht="29.15" customHeight="1" x14ac:dyDescent="0.3">
      <c r="A57" s="110"/>
      <c r="B57" s="110"/>
      <c r="C57" s="110"/>
      <c r="D57" s="116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79" ht="15.75" customHeight="1" x14ac:dyDescent="0.3">
      <c r="A58" s="110">
        <v>1</v>
      </c>
      <c r="B58" s="110"/>
      <c r="C58" s="110"/>
      <c r="D58" s="107">
        <v>2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10">
        <v>3</v>
      </c>
      <c r="AC58" s="110"/>
      <c r="AD58" s="110"/>
      <c r="AE58" s="110"/>
      <c r="AF58" s="110"/>
      <c r="AG58" s="110"/>
      <c r="AH58" s="110"/>
      <c r="AI58" s="110"/>
      <c r="AJ58" s="110">
        <v>4</v>
      </c>
      <c r="AK58" s="110"/>
      <c r="AL58" s="110"/>
      <c r="AM58" s="110"/>
      <c r="AN58" s="110"/>
      <c r="AO58" s="110"/>
      <c r="AP58" s="110"/>
      <c r="AQ58" s="110"/>
      <c r="AR58" s="110">
        <v>5</v>
      </c>
      <c r="AS58" s="110"/>
      <c r="AT58" s="110"/>
      <c r="AU58" s="110"/>
      <c r="AV58" s="110"/>
      <c r="AW58" s="110"/>
      <c r="AX58" s="110"/>
      <c r="AY58" s="110"/>
    </row>
    <row r="59" spans="1:79" ht="12.75" hidden="1" customHeight="1" x14ac:dyDescent="0.3">
      <c r="A59" s="62" t="s">
        <v>6</v>
      </c>
      <c r="B59" s="62"/>
      <c r="C59" s="62"/>
      <c r="D59" s="103" t="s">
        <v>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ht="46.5" customHeight="1" x14ac:dyDescent="0.3">
      <c r="A60" s="62">
        <v>1</v>
      </c>
      <c r="B60" s="62"/>
      <c r="C60" s="62"/>
      <c r="D60" s="78" t="s">
        <v>126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1">
        <f>AC52</f>
        <v>4469233</v>
      </c>
      <c r="AC60" s="81"/>
      <c r="AD60" s="81"/>
      <c r="AE60" s="81"/>
      <c r="AF60" s="81"/>
      <c r="AG60" s="81"/>
      <c r="AH60" s="81"/>
      <c r="AI60" s="81"/>
      <c r="AJ60" s="81">
        <f>AK52</f>
        <v>1077157</v>
      </c>
      <c r="AK60" s="81"/>
      <c r="AL60" s="81"/>
      <c r="AM60" s="81"/>
      <c r="AN60" s="81"/>
      <c r="AO60" s="81"/>
      <c r="AP60" s="81"/>
      <c r="AQ60" s="81"/>
      <c r="AR60" s="81">
        <f>AB60+AJ60</f>
        <v>5546390</v>
      </c>
      <c r="AS60" s="81"/>
      <c r="AT60" s="81"/>
      <c r="AU60" s="81"/>
      <c r="AV60" s="81"/>
      <c r="AW60" s="81"/>
      <c r="AX60" s="81"/>
      <c r="AY60" s="81"/>
      <c r="CA60" s="1" t="s">
        <v>16</v>
      </c>
    </row>
    <row r="61" spans="1:79" ht="13.25" hidden="1" customHeight="1" x14ac:dyDescent="0.3">
      <c r="A61" s="62">
        <v>2</v>
      </c>
      <c r="B61" s="62"/>
      <c r="C61" s="62"/>
      <c r="D61" s="94" t="s">
        <v>88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81">
        <v>0</v>
      </c>
      <c r="AC61" s="81"/>
      <c r="AD61" s="81"/>
      <c r="AE61" s="81"/>
      <c r="AF61" s="81"/>
      <c r="AG61" s="81"/>
      <c r="AH61" s="81"/>
      <c r="AI61" s="81"/>
      <c r="AJ61" s="81">
        <v>0</v>
      </c>
      <c r="AK61" s="81"/>
      <c r="AL61" s="81"/>
      <c r="AM61" s="81"/>
      <c r="AN61" s="81"/>
      <c r="AO61" s="81"/>
      <c r="AP61" s="81"/>
      <c r="AQ61" s="81"/>
      <c r="AR61" s="81">
        <f>AB61+AJ61</f>
        <v>0</v>
      </c>
      <c r="AS61" s="81"/>
      <c r="AT61" s="81"/>
      <c r="AU61" s="81"/>
      <c r="AV61" s="81"/>
      <c r="AW61" s="81"/>
      <c r="AX61" s="81"/>
      <c r="AY61" s="81"/>
    </row>
    <row r="62" spans="1:79" ht="13.25" hidden="1" customHeight="1" x14ac:dyDescent="0.3">
      <c r="A62" s="62">
        <v>3</v>
      </c>
      <c r="B62" s="62"/>
      <c r="C62" s="62"/>
      <c r="D62" s="94" t="s">
        <v>89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81">
        <v>0</v>
      </c>
      <c r="AC62" s="81"/>
      <c r="AD62" s="81"/>
      <c r="AE62" s="81"/>
      <c r="AF62" s="81"/>
      <c r="AG62" s="81"/>
      <c r="AH62" s="81"/>
      <c r="AI62" s="81"/>
      <c r="AJ62" s="81">
        <v>0</v>
      </c>
      <c r="AK62" s="81"/>
      <c r="AL62" s="81"/>
      <c r="AM62" s="81"/>
      <c r="AN62" s="81"/>
      <c r="AO62" s="81"/>
      <c r="AP62" s="81"/>
      <c r="AQ62" s="81"/>
      <c r="AR62" s="81">
        <f>AB62+AJ62</f>
        <v>0</v>
      </c>
      <c r="AS62" s="81"/>
      <c r="AT62" s="81"/>
      <c r="AU62" s="81"/>
      <c r="AV62" s="81"/>
      <c r="AW62" s="81"/>
      <c r="AX62" s="81"/>
      <c r="AY62" s="81"/>
    </row>
    <row r="63" spans="1:79" ht="26.4" hidden="1" customHeight="1" x14ac:dyDescent="0.3">
      <c r="A63" s="62">
        <v>4</v>
      </c>
      <c r="B63" s="62"/>
      <c r="C63" s="62"/>
      <c r="D63" s="94" t="s">
        <v>90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81">
        <v>0</v>
      </c>
      <c r="AC63" s="81"/>
      <c r="AD63" s="81"/>
      <c r="AE63" s="81"/>
      <c r="AF63" s="81"/>
      <c r="AG63" s="81"/>
      <c r="AH63" s="81"/>
      <c r="AI63" s="81"/>
      <c r="AJ63" s="81">
        <v>0</v>
      </c>
      <c r="AK63" s="81"/>
      <c r="AL63" s="81"/>
      <c r="AM63" s="81"/>
      <c r="AN63" s="81"/>
      <c r="AO63" s="81"/>
      <c r="AP63" s="81"/>
      <c r="AQ63" s="81"/>
      <c r="AR63" s="81">
        <f>AB63+AJ63</f>
        <v>0</v>
      </c>
      <c r="AS63" s="81"/>
      <c r="AT63" s="81"/>
      <c r="AU63" s="81"/>
      <c r="AV63" s="81"/>
      <c r="AW63" s="81"/>
      <c r="AX63" s="81"/>
      <c r="AY63" s="81"/>
    </row>
    <row r="64" spans="1:79" s="4" customFormat="1" ht="23" customHeight="1" x14ac:dyDescent="0.3">
      <c r="A64" s="70"/>
      <c r="B64" s="70"/>
      <c r="C64" s="7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85">
        <f>AB60</f>
        <v>4469233</v>
      </c>
      <c r="AC64" s="85"/>
      <c r="AD64" s="85"/>
      <c r="AE64" s="85"/>
      <c r="AF64" s="85"/>
      <c r="AG64" s="85"/>
      <c r="AH64" s="85"/>
      <c r="AI64" s="85"/>
      <c r="AJ64" s="85">
        <f t="shared" ref="AJ64" si="0">AJ60</f>
        <v>1077157</v>
      </c>
      <c r="AK64" s="85"/>
      <c r="AL64" s="85"/>
      <c r="AM64" s="85"/>
      <c r="AN64" s="85"/>
      <c r="AO64" s="85"/>
      <c r="AP64" s="85"/>
      <c r="AQ64" s="85"/>
      <c r="AR64" s="85">
        <f t="shared" ref="AR64" si="1">AR60</f>
        <v>5546390</v>
      </c>
      <c r="AS64" s="85"/>
      <c r="AT64" s="85"/>
      <c r="AU64" s="85"/>
      <c r="AV64" s="85"/>
      <c r="AW64" s="85"/>
      <c r="AX64" s="85"/>
      <c r="AY64" s="85"/>
    </row>
    <row r="66" spans="1:79" ht="15.75" customHeight="1" x14ac:dyDescent="0.3">
      <c r="A66" s="111" t="s">
        <v>43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</row>
    <row r="67" spans="1:79" ht="30" customHeight="1" x14ac:dyDescent="0.3">
      <c r="A67" s="110" t="s">
        <v>28</v>
      </c>
      <c r="B67" s="110"/>
      <c r="C67" s="110"/>
      <c r="D67" s="110"/>
      <c r="E67" s="110"/>
      <c r="F67" s="110"/>
      <c r="G67" s="107" t="s">
        <v>44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 t="s">
        <v>2</v>
      </c>
      <c r="AA67" s="110"/>
      <c r="AB67" s="110"/>
      <c r="AC67" s="110"/>
      <c r="AD67" s="110"/>
      <c r="AE67" s="110" t="s">
        <v>1</v>
      </c>
      <c r="AF67" s="110"/>
      <c r="AG67" s="110"/>
      <c r="AH67" s="110"/>
      <c r="AI67" s="110"/>
      <c r="AJ67" s="110"/>
      <c r="AK67" s="110"/>
      <c r="AL67" s="110"/>
      <c r="AM67" s="110"/>
      <c r="AN67" s="110"/>
      <c r="AO67" s="107" t="s">
        <v>29</v>
      </c>
      <c r="AP67" s="108"/>
      <c r="AQ67" s="108"/>
      <c r="AR67" s="108"/>
      <c r="AS67" s="108"/>
      <c r="AT67" s="108"/>
      <c r="AU67" s="108"/>
      <c r="AV67" s="109"/>
      <c r="AW67" s="107" t="s">
        <v>30</v>
      </c>
      <c r="AX67" s="108"/>
      <c r="AY67" s="108"/>
      <c r="AZ67" s="108"/>
      <c r="BA67" s="108"/>
      <c r="BB67" s="108"/>
      <c r="BC67" s="108"/>
      <c r="BD67" s="109"/>
      <c r="BE67" s="107" t="s">
        <v>27</v>
      </c>
      <c r="BF67" s="108"/>
      <c r="BG67" s="108"/>
      <c r="BH67" s="108"/>
      <c r="BI67" s="108"/>
      <c r="BJ67" s="108"/>
      <c r="BK67" s="108"/>
      <c r="BL67" s="109"/>
    </row>
    <row r="68" spans="1:79" ht="15.75" customHeight="1" x14ac:dyDescent="0.3">
      <c r="A68" s="62">
        <v>1</v>
      </c>
      <c r="B68" s="62"/>
      <c r="C68" s="62"/>
      <c r="D68" s="62"/>
      <c r="E68" s="62"/>
      <c r="F68" s="62"/>
      <c r="G68" s="48">
        <v>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79" ht="12.75" hidden="1" customHeight="1" x14ac:dyDescent="0.3">
      <c r="A69" s="62" t="s">
        <v>33</v>
      </c>
      <c r="B69" s="62"/>
      <c r="C69" s="62"/>
      <c r="D69" s="62"/>
      <c r="E69" s="62"/>
      <c r="F69" s="62"/>
      <c r="G69" s="103" t="s">
        <v>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2" t="s">
        <v>19</v>
      </c>
      <c r="AA69" s="62"/>
      <c r="AB69" s="62"/>
      <c r="AC69" s="62"/>
      <c r="AD69" s="62"/>
      <c r="AE69" s="106" t="s">
        <v>32</v>
      </c>
      <c r="AF69" s="106"/>
      <c r="AG69" s="106"/>
      <c r="AH69" s="106"/>
      <c r="AI69" s="106"/>
      <c r="AJ69" s="106"/>
      <c r="AK69" s="106"/>
      <c r="AL69" s="106"/>
      <c r="AM69" s="106"/>
      <c r="AN69" s="103"/>
      <c r="AO69" s="98" t="s">
        <v>8</v>
      </c>
      <c r="AP69" s="98"/>
      <c r="AQ69" s="98"/>
      <c r="AR69" s="98"/>
      <c r="AS69" s="98"/>
      <c r="AT69" s="98"/>
      <c r="AU69" s="98"/>
      <c r="AV69" s="98"/>
      <c r="AW69" s="98" t="s">
        <v>31</v>
      </c>
      <c r="AX69" s="98"/>
      <c r="AY69" s="98"/>
      <c r="AZ69" s="98"/>
      <c r="BA69" s="98"/>
      <c r="BB69" s="98"/>
      <c r="BC69" s="98"/>
      <c r="BD69" s="98"/>
      <c r="BE69" s="98" t="s">
        <v>10</v>
      </c>
      <c r="BF69" s="98"/>
      <c r="BG69" s="98"/>
      <c r="BH69" s="98"/>
      <c r="BI69" s="98"/>
      <c r="BJ69" s="98"/>
      <c r="BK69" s="98"/>
      <c r="BL69" s="98"/>
      <c r="CA69" s="1" t="s">
        <v>17</v>
      </c>
    </row>
    <row r="70" spans="1:79" s="4" customFormat="1" ht="12.75" customHeight="1" x14ac:dyDescent="0.3">
      <c r="A70" s="70">
        <v>0</v>
      </c>
      <c r="B70" s="70"/>
      <c r="C70" s="70"/>
      <c r="D70" s="70"/>
      <c r="E70" s="70"/>
      <c r="F70" s="70"/>
      <c r="G70" s="76" t="s">
        <v>65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4"/>
      <c r="AA70" s="74"/>
      <c r="AB70" s="74"/>
      <c r="AC70" s="74"/>
      <c r="AD70" s="74"/>
      <c r="AE70" s="101"/>
      <c r="AF70" s="101"/>
      <c r="AG70" s="101"/>
      <c r="AH70" s="101"/>
      <c r="AI70" s="101"/>
      <c r="AJ70" s="101"/>
      <c r="AK70" s="101"/>
      <c r="AL70" s="101"/>
      <c r="AM70" s="101"/>
      <c r="AN70" s="8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CA70" s="4" t="s">
        <v>18</v>
      </c>
    </row>
    <row r="71" spans="1:79" ht="13.25" customHeight="1" x14ac:dyDescent="0.3">
      <c r="A71" s="62">
        <v>1</v>
      </c>
      <c r="B71" s="62"/>
      <c r="C71" s="62"/>
      <c r="D71" s="62"/>
      <c r="E71" s="62"/>
      <c r="F71" s="62"/>
      <c r="G71" s="51" t="s">
        <v>91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5" t="s">
        <v>66</v>
      </c>
      <c r="AA71" s="65"/>
      <c r="AB71" s="65"/>
      <c r="AC71" s="65"/>
      <c r="AD71" s="65"/>
      <c r="AE71" s="65" t="s">
        <v>92</v>
      </c>
      <c r="AF71" s="65"/>
      <c r="AG71" s="65"/>
      <c r="AH71" s="65"/>
      <c r="AI71" s="65"/>
      <c r="AJ71" s="65"/>
      <c r="AK71" s="65"/>
      <c r="AL71" s="65"/>
      <c r="AM71" s="65"/>
      <c r="AN71" s="54"/>
      <c r="AO71" s="61">
        <v>1</v>
      </c>
      <c r="AP71" s="61"/>
      <c r="AQ71" s="61"/>
      <c r="AR71" s="61"/>
      <c r="AS71" s="61"/>
      <c r="AT71" s="61"/>
      <c r="AU71" s="61"/>
      <c r="AV71" s="61"/>
      <c r="AW71" s="61">
        <v>1</v>
      </c>
      <c r="AX71" s="61"/>
      <c r="AY71" s="61"/>
      <c r="AZ71" s="61"/>
      <c r="BA71" s="61"/>
      <c r="BB71" s="61"/>
      <c r="BC71" s="61"/>
      <c r="BD71" s="61"/>
      <c r="BE71" s="61">
        <v>1</v>
      </c>
      <c r="BF71" s="61"/>
      <c r="BG71" s="61"/>
      <c r="BH71" s="61"/>
      <c r="BI71" s="61"/>
      <c r="BJ71" s="61"/>
      <c r="BK71" s="61"/>
      <c r="BL71" s="61"/>
    </row>
    <row r="72" spans="1:79" ht="13.25" customHeight="1" x14ac:dyDescent="0.3">
      <c r="A72" s="62">
        <v>2</v>
      </c>
      <c r="B72" s="62"/>
      <c r="C72" s="62"/>
      <c r="D72" s="62"/>
      <c r="E72" s="62"/>
      <c r="F72" s="62"/>
      <c r="G72" s="51" t="s">
        <v>93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 t="s">
        <v>66</v>
      </c>
      <c r="AA72" s="65"/>
      <c r="AB72" s="65"/>
      <c r="AC72" s="65"/>
      <c r="AD72" s="65"/>
      <c r="AE72" s="65" t="s">
        <v>67</v>
      </c>
      <c r="AF72" s="65"/>
      <c r="AG72" s="65"/>
      <c r="AH72" s="65"/>
      <c r="AI72" s="65"/>
      <c r="AJ72" s="65"/>
      <c r="AK72" s="65"/>
      <c r="AL72" s="65"/>
      <c r="AM72" s="65"/>
      <c r="AN72" s="54"/>
      <c r="AO72" s="66">
        <v>24.5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f t="shared" ref="BE72:BE94" si="2">AO72+AW72</f>
        <v>24.5</v>
      </c>
      <c r="BF72" s="66"/>
      <c r="BG72" s="66"/>
      <c r="BH72" s="66"/>
      <c r="BI72" s="66"/>
      <c r="BJ72" s="66"/>
      <c r="BK72" s="66"/>
      <c r="BL72" s="66"/>
    </row>
    <row r="73" spans="1:79" ht="13.25" customHeight="1" x14ac:dyDescent="0.3">
      <c r="A73" s="62">
        <v>3</v>
      </c>
      <c r="B73" s="62"/>
      <c r="C73" s="62"/>
      <c r="D73" s="62"/>
      <c r="E73" s="62"/>
      <c r="F73" s="62"/>
      <c r="G73" s="51" t="s">
        <v>94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 t="s">
        <v>66</v>
      </c>
      <c r="AA73" s="65"/>
      <c r="AB73" s="65"/>
      <c r="AC73" s="65"/>
      <c r="AD73" s="65"/>
      <c r="AE73" s="65" t="s">
        <v>67</v>
      </c>
      <c r="AF73" s="65"/>
      <c r="AG73" s="65"/>
      <c r="AH73" s="65"/>
      <c r="AI73" s="65"/>
      <c r="AJ73" s="65"/>
      <c r="AK73" s="65"/>
      <c r="AL73" s="65"/>
      <c r="AM73" s="65"/>
      <c r="AN73" s="54"/>
      <c r="AO73" s="61">
        <v>2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f t="shared" si="2"/>
        <v>2</v>
      </c>
      <c r="BF73" s="61"/>
      <c r="BG73" s="61"/>
      <c r="BH73" s="61"/>
      <c r="BI73" s="61"/>
      <c r="BJ73" s="61"/>
      <c r="BK73" s="61"/>
      <c r="BL73" s="61"/>
    </row>
    <row r="74" spans="1:79" ht="13.25" customHeight="1" x14ac:dyDescent="0.3">
      <c r="A74" s="62">
        <v>4</v>
      </c>
      <c r="B74" s="62"/>
      <c r="C74" s="62"/>
      <c r="D74" s="62"/>
      <c r="E74" s="62"/>
      <c r="F74" s="62"/>
      <c r="G74" s="51" t="s">
        <v>95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65" t="s">
        <v>66</v>
      </c>
      <c r="AA74" s="65"/>
      <c r="AB74" s="65"/>
      <c r="AC74" s="65"/>
      <c r="AD74" s="65"/>
      <c r="AE74" s="65" t="s">
        <v>67</v>
      </c>
      <c r="AF74" s="65"/>
      <c r="AG74" s="65"/>
      <c r="AH74" s="65"/>
      <c r="AI74" s="65"/>
      <c r="AJ74" s="65"/>
      <c r="AK74" s="65"/>
      <c r="AL74" s="65"/>
      <c r="AM74" s="65"/>
      <c r="AN74" s="54"/>
      <c r="AO74" s="61">
        <v>16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f t="shared" si="2"/>
        <v>16</v>
      </c>
      <c r="BF74" s="61"/>
      <c r="BG74" s="61"/>
      <c r="BH74" s="61"/>
      <c r="BI74" s="61"/>
      <c r="BJ74" s="61"/>
      <c r="BK74" s="61"/>
      <c r="BL74" s="61"/>
    </row>
    <row r="75" spans="1:79" ht="12.75" customHeight="1" x14ac:dyDescent="0.3">
      <c r="A75" s="62">
        <v>5</v>
      </c>
      <c r="B75" s="62"/>
      <c r="C75" s="62"/>
      <c r="D75" s="62"/>
      <c r="E75" s="62"/>
      <c r="F75" s="62"/>
      <c r="G75" s="51" t="s">
        <v>96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 t="s">
        <v>66</v>
      </c>
      <c r="AA75" s="65"/>
      <c r="AB75" s="65"/>
      <c r="AC75" s="65"/>
      <c r="AD75" s="65"/>
      <c r="AE75" s="65" t="s">
        <v>67</v>
      </c>
      <c r="AF75" s="65"/>
      <c r="AG75" s="65"/>
      <c r="AH75" s="65"/>
      <c r="AI75" s="65"/>
      <c r="AJ75" s="65"/>
      <c r="AK75" s="65"/>
      <c r="AL75" s="65"/>
      <c r="AM75" s="65"/>
      <c r="AN75" s="54"/>
      <c r="AO75" s="61">
        <v>3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f t="shared" si="2"/>
        <v>3</v>
      </c>
      <c r="BF75" s="61"/>
      <c r="BG75" s="61"/>
      <c r="BH75" s="61"/>
      <c r="BI75" s="61"/>
      <c r="BJ75" s="61"/>
      <c r="BK75" s="61"/>
      <c r="BL75" s="61"/>
    </row>
    <row r="76" spans="1:79" ht="13.25" customHeight="1" x14ac:dyDescent="0.3">
      <c r="A76" s="62">
        <v>6</v>
      </c>
      <c r="B76" s="62"/>
      <c r="C76" s="62"/>
      <c r="D76" s="62"/>
      <c r="E76" s="62"/>
      <c r="F76" s="62"/>
      <c r="G76" s="51" t="s">
        <v>97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5" t="s">
        <v>66</v>
      </c>
      <c r="AA76" s="65"/>
      <c r="AB76" s="65"/>
      <c r="AC76" s="65"/>
      <c r="AD76" s="65"/>
      <c r="AE76" s="65" t="s">
        <v>67</v>
      </c>
      <c r="AF76" s="65"/>
      <c r="AG76" s="65"/>
      <c r="AH76" s="65"/>
      <c r="AI76" s="65"/>
      <c r="AJ76" s="65"/>
      <c r="AK76" s="65"/>
      <c r="AL76" s="65"/>
      <c r="AM76" s="65"/>
      <c r="AN76" s="54"/>
      <c r="AO76" s="66">
        <v>3.5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f t="shared" si="2"/>
        <v>3.5</v>
      </c>
      <c r="BF76" s="66"/>
      <c r="BG76" s="66"/>
      <c r="BH76" s="66"/>
      <c r="BI76" s="66"/>
      <c r="BJ76" s="66"/>
      <c r="BK76" s="66"/>
      <c r="BL76" s="66"/>
    </row>
    <row r="77" spans="1:79" ht="16.75" customHeight="1" x14ac:dyDescent="0.3">
      <c r="A77" s="62">
        <v>7</v>
      </c>
      <c r="B77" s="62"/>
      <c r="C77" s="62"/>
      <c r="D77" s="62"/>
      <c r="E77" s="62"/>
      <c r="F77" s="62"/>
      <c r="G77" s="51" t="s">
        <v>98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5" t="s">
        <v>66</v>
      </c>
      <c r="AA77" s="65"/>
      <c r="AB77" s="65"/>
      <c r="AC77" s="65"/>
      <c r="AD77" s="65"/>
      <c r="AE77" s="65" t="s">
        <v>120</v>
      </c>
      <c r="AF77" s="65"/>
      <c r="AG77" s="65"/>
      <c r="AH77" s="65"/>
      <c r="AI77" s="65"/>
      <c r="AJ77" s="65"/>
      <c r="AK77" s="65"/>
      <c r="AL77" s="65"/>
      <c r="AM77" s="65"/>
      <c r="AN77" s="54"/>
      <c r="AO77" s="61">
        <v>0</v>
      </c>
      <c r="AP77" s="61"/>
      <c r="AQ77" s="61"/>
      <c r="AR77" s="61"/>
      <c r="AS77" s="61"/>
      <c r="AT77" s="61"/>
      <c r="AU77" s="61"/>
      <c r="AV77" s="61"/>
      <c r="AW77" s="61">
        <v>14</v>
      </c>
      <c r="AX77" s="61"/>
      <c r="AY77" s="61"/>
      <c r="AZ77" s="61"/>
      <c r="BA77" s="61"/>
      <c r="BB77" s="61"/>
      <c r="BC77" s="61"/>
      <c r="BD77" s="61"/>
      <c r="BE77" s="61">
        <f t="shared" si="2"/>
        <v>14</v>
      </c>
      <c r="BF77" s="61"/>
      <c r="BG77" s="61"/>
      <c r="BH77" s="61"/>
      <c r="BI77" s="61"/>
      <c r="BJ77" s="61"/>
      <c r="BK77" s="61"/>
      <c r="BL77" s="61"/>
    </row>
    <row r="78" spans="1:79" ht="13.75" customHeight="1" x14ac:dyDescent="0.3">
      <c r="A78" s="62">
        <v>8</v>
      </c>
      <c r="B78" s="62"/>
      <c r="C78" s="62"/>
      <c r="D78" s="62"/>
      <c r="E78" s="62"/>
      <c r="F78" s="62"/>
      <c r="G78" s="51" t="s">
        <v>119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 t="s">
        <v>125</v>
      </c>
      <c r="AA78" s="65"/>
      <c r="AB78" s="65"/>
      <c r="AC78" s="65"/>
      <c r="AD78" s="65"/>
      <c r="AE78" s="65" t="s">
        <v>121</v>
      </c>
      <c r="AF78" s="65"/>
      <c r="AG78" s="65"/>
      <c r="AH78" s="65"/>
      <c r="AI78" s="65"/>
      <c r="AJ78" s="65"/>
      <c r="AK78" s="65"/>
      <c r="AL78" s="65"/>
      <c r="AM78" s="65"/>
      <c r="AN78" s="54"/>
      <c r="AO78" s="61">
        <f>4435310+29165+4758</f>
        <v>4469233</v>
      </c>
      <c r="AP78" s="61"/>
      <c r="AQ78" s="61"/>
      <c r="AR78" s="61"/>
      <c r="AS78" s="61"/>
      <c r="AT78" s="61"/>
      <c r="AU78" s="61"/>
      <c r="AV78" s="61"/>
      <c r="AW78" s="61">
        <f>1058957-9947+18200</f>
        <v>1067210</v>
      </c>
      <c r="AX78" s="61"/>
      <c r="AY78" s="61"/>
      <c r="AZ78" s="61"/>
      <c r="BA78" s="61"/>
      <c r="BB78" s="61"/>
      <c r="BC78" s="61"/>
      <c r="BD78" s="61"/>
      <c r="BE78" s="61">
        <f t="shared" si="2"/>
        <v>5536443</v>
      </c>
      <c r="BF78" s="61"/>
      <c r="BG78" s="61"/>
      <c r="BH78" s="61"/>
      <c r="BI78" s="61"/>
      <c r="BJ78" s="61"/>
      <c r="BK78" s="61"/>
      <c r="BL78" s="61"/>
      <c r="BO78" s="46"/>
      <c r="BP78" s="47"/>
      <c r="BQ78" s="47"/>
      <c r="BR78" s="47"/>
      <c r="BS78" s="47"/>
    </row>
    <row r="79" spans="1:79" ht="19" customHeight="1" x14ac:dyDescent="0.3">
      <c r="A79" s="48">
        <v>9</v>
      </c>
      <c r="B79" s="49"/>
      <c r="C79" s="49"/>
      <c r="D79" s="49"/>
      <c r="E79" s="49"/>
      <c r="F79" s="50"/>
      <c r="G79" s="51" t="s">
        <v>122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125</v>
      </c>
      <c r="AA79" s="55"/>
      <c r="AB79" s="55"/>
      <c r="AC79" s="55"/>
      <c r="AD79" s="56"/>
      <c r="AE79" s="54" t="s">
        <v>121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7">
        <v>49500</v>
      </c>
      <c r="AP79" s="58"/>
      <c r="AQ79" s="58"/>
      <c r="AR79" s="58"/>
      <c r="AS79" s="58"/>
      <c r="AT79" s="58"/>
      <c r="AU79" s="58"/>
      <c r="AV79" s="59"/>
      <c r="AW79" s="57">
        <v>0</v>
      </c>
      <c r="AX79" s="58"/>
      <c r="AY79" s="58"/>
      <c r="AZ79" s="58"/>
      <c r="BA79" s="58"/>
      <c r="BB79" s="58"/>
      <c r="BC79" s="58"/>
      <c r="BD79" s="59"/>
      <c r="BE79" s="57">
        <v>49500</v>
      </c>
      <c r="BF79" s="58"/>
      <c r="BG79" s="58"/>
      <c r="BH79" s="58"/>
      <c r="BI79" s="58"/>
      <c r="BJ79" s="58"/>
      <c r="BK79" s="58"/>
      <c r="BL79" s="59"/>
    </row>
    <row r="80" spans="1:79" ht="49.5" customHeight="1" x14ac:dyDescent="0.3">
      <c r="A80" s="48">
        <v>10</v>
      </c>
      <c r="B80" s="49"/>
      <c r="C80" s="49"/>
      <c r="D80" s="49"/>
      <c r="E80" s="49"/>
      <c r="F80" s="50"/>
      <c r="G80" s="51" t="s">
        <v>127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125</v>
      </c>
      <c r="AA80" s="55"/>
      <c r="AB80" s="55"/>
      <c r="AC80" s="55"/>
      <c r="AD80" s="56"/>
      <c r="AE80" s="54" t="s">
        <v>121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57">
        <v>0</v>
      </c>
      <c r="AP80" s="58"/>
      <c r="AQ80" s="58"/>
      <c r="AR80" s="58"/>
      <c r="AS80" s="58"/>
      <c r="AT80" s="58"/>
      <c r="AU80" s="58"/>
      <c r="AV80" s="59"/>
      <c r="AW80" s="57">
        <v>9947</v>
      </c>
      <c r="AX80" s="58"/>
      <c r="AY80" s="58"/>
      <c r="AZ80" s="58"/>
      <c r="BA80" s="58"/>
      <c r="BB80" s="58"/>
      <c r="BC80" s="58"/>
      <c r="BD80" s="59"/>
      <c r="BE80" s="57">
        <f>AW80</f>
        <v>9947</v>
      </c>
      <c r="BF80" s="58"/>
      <c r="BG80" s="58"/>
      <c r="BH80" s="58"/>
      <c r="BI80" s="58"/>
      <c r="BJ80" s="58"/>
      <c r="BK80" s="58"/>
      <c r="BL80" s="59"/>
    </row>
    <row r="81" spans="1:64" s="4" customFormat="1" ht="12.75" customHeight="1" x14ac:dyDescent="0.3">
      <c r="A81" s="70">
        <v>0</v>
      </c>
      <c r="B81" s="70"/>
      <c r="C81" s="70"/>
      <c r="D81" s="70"/>
      <c r="E81" s="70"/>
      <c r="F81" s="70"/>
      <c r="G81" s="71" t="s">
        <v>68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6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</row>
    <row r="82" spans="1:64" ht="22.25" customHeight="1" x14ac:dyDescent="0.3">
      <c r="A82" s="62">
        <v>11</v>
      </c>
      <c r="B82" s="62"/>
      <c r="C82" s="62"/>
      <c r="D82" s="62"/>
      <c r="E82" s="62"/>
      <c r="F82" s="62"/>
      <c r="G82" s="51" t="s">
        <v>99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65" t="s">
        <v>66</v>
      </c>
      <c r="AA82" s="65"/>
      <c r="AB82" s="65"/>
      <c r="AC82" s="65"/>
      <c r="AD82" s="65"/>
      <c r="AE82" s="65" t="s">
        <v>92</v>
      </c>
      <c r="AF82" s="65"/>
      <c r="AG82" s="65"/>
      <c r="AH82" s="65"/>
      <c r="AI82" s="65"/>
      <c r="AJ82" s="65"/>
      <c r="AK82" s="65"/>
      <c r="AL82" s="65"/>
      <c r="AM82" s="65"/>
      <c r="AN82" s="54"/>
      <c r="AO82" s="61">
        <v>690</v>
      </c>
      <c r="AP82" s="61"/>
      <c r="AQ82" s="61"/>
      <c r="AR82" s="61"/>
      <c r="AS82" s="61"/>
      <c r="AT82" s="61"/>
      <c r="AU82" s="61"/>
      <c r="AV82" s="61"/>
      <c r="AW82" s="61">
        <v>460</v>
      </c>
      <c r="AX82" s="61"/>
      <c r="AY82" s="61"/>
      <c r="AZ82" s="61"/>
      <c r="BA82" s="61"/>
      <c r="BB82" s="61"/>
      <c r="BC82" s="61"/>
      <c r="BD82" s="61"/>
      <c r="BE82" s="61">
        <f t="shared" si="2"/>
        <v>1150</v>
      </c>
      <c r="BF82" s="61"/>
      <c r="BG82" s="61"/>
      <c r="BH82" s="61"/>
      <c r="BI82" s="61"/>
      <c r="BJ82" s="61"/>
      <c r="BK82" s="61"/>
      <c r="BL82" s="61"/>
    </row>
    <row r="83" spans="1:64" ht="21.65" hidden="1" customHeight="1" x14ac:dyDescent="0.3">
      <c r="A83" s="62">
        <v>11</v>
      </c>
      <c r="B83" s="62"/>
      <c r="C83" s="62"/>
      <c r="D83" s="62"/>
      <c r="E83" s="62"/>
      <c r="F83" s="62"/>
      <c r="G83" s="51" t="s">
        <v>100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65" t="s">
        <v>66</v>
      </c>
      <c r="AA83" s="65"/>
      <c r="AB83" s="65"/>
      <c r="AC83" s="65"/>
      <c r="AD83" s="65"/>
      <c r="AE83" s="65" t="s">
        <v>121</v>
      </c>
      <c r="AF83" s="65"/>
      <c r="AG83" s="65"/>
      <c r="AH83" s="65"/>
      <c r="AI83" s="65"/>
      <c r="AJ83" s="65"/>
      <c r="AK83" s="65"/>
      <c r="AL83" s="65"/>
      <c r="AM83" s="65"/>
      <c r="AN83" s="54"/>
      <c r="AO83" s="61">
        <v>0</v>
      </c>
      <c r="AP83" s="61"/>
      <c r="AQ83" s="61"/>
      <c r="AR83" s="61"/>
      <c r="AS83" s="61"/>
      <c r="AT83" s="61"/>
      <c r="AU83" s="61"/>
      <c r="AV83" s="61"/>
      <c r="AW83" s="61">
        <v>1</v>
      </c>
      <c r="AX83" s="61"/>
      <c r="AY83" s="61"/>
      <c r="AZ83" s="61"/>
      <c r="BA83" s="61"/>
      <c r="BB83" s="61"/>
      <c r="BC83" s="61"/>
      <c r="BD83" s="61"/>
      <c r="BE83" s="61">
        <f t="shared" si="2"/>
        <v>1</v>
      </c>
      <c r="BF83" s="61"/>
      <c r="BG83" s="61"/>
      <c r="BH83" s="61"/>
      <c r="BI83" s="61"/>
      <c r="BJ83" s="61"/>
      <c r="BK83" s="61"/>
      <c r="BL83" s="61"/>
    </row>
    <row r="84" spans="1:64" ht="16.75" customHeight="1" x14ac:dyDescent="0.3">
      <c r="A84" s="62">
        <v>12</v>
      </c>
      <c r="B84" s="62"/>
      <c r="C84" s="62"/>
      <c r="D84" s="62"/>
      <c r="E84" s="62"/>
      <c r="F84" s="62"/>
      <c r="G84" s="51" t="s">
        <v>101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 t="s">
        <v>69</v>
      </c>
      <c r="AA84" s="65"/>
      <c r="AB84" s="65"/>
      <c r="AC84" s="65"/>
      <c r="AD84" s="65"/>
      <c r="AE84" s="65" t="s">
        <v>92</v>
      </c>
      <c r="AF84" s="65"/>
      <c r="AG84" s="65"/>
      <c r="AH84" s="65"/>
      <c r="AI84" s="65"/>
      <c r="AJ84" s="65"/>
      <c r="AK84" s="65"/>
      <c r="AL84" s="65"/>
      <c r="AM84" s="65"/>
      <c r="AN84" s="54"/>
      <c r="AO84" s="61">
        <v>13</v>
      </c>
      <c r="AP84" s="61"/>
      <c r="AQ84" s="61"/>
      <c r="AR84" s="61"/>
      <c r="AS84" s="61"/>
      <c r="AT84" s="61"/>
      <c r="AU84" s="61"/>
      <c r="AV84" s="61"/>
      <c r="AW84" s="61">
        <v>15</v>
      </c>
      <c r="AX84" s="61"/>
      <c r="AY84" s="61"/>
      <c r="AZ84" s="61"/>
      <c r="BA84" s="61"/>
      <c r="BB84" s="61"/>
      <c r="BC84" s="61"/>
      <c r="BD84" s="61"/>
      <c r="BE84" s="61">
        <f t="shared" si="2"/>
        <v>28</v>
      </c>
      <c r="BF84" s="61"/>
      <c r="BG84" s="61"/>
      <c r="BH84" s="61"/>
      <c r="BI84" s="61"/>
      <c r="BJ84" s="61"/>
      <c r="BK84" s="61"/>
      <c r="BL84" s="61"/>
    </row>
    <row r="85" spans="1:64" ht="16.75" customHeight="1" x14ac:dyDescent="0.3">
      <c r="A85" s="62">
        <v>13</v>
      </c>
      <c r="B85" s="62"/>
      <c r="C85" s="62"/>
      <c r="D85" s="62"/>
      <c r="E85" s="62"/>
      <c r="F85" s="62"/>
      <c r="G85" s="51" t="s">
        <v>102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5" t="s">
        <v>69</v>
      </c>
      <c r="AA85" s="65"/>
      <c r="AB85" s="65"/>
      <c r="AC85" s="65"/>
      <c r="AD85" s="65"/>
      <c r="AE85" s="67" t="s">
        <v>103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61">
        <v>85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f t="shared" si="2"/>
        <v>85</v>
      </c>
      <c r="BF85" s="61"/>
      <c r="BG85" s="61"/>
      <c r="BH85" s="61"/>
      <c r="BI85" s="61"/>
      <c r="BJ85" s="61"/>
      <c r="BK85" s="61"/>
      <c r="BL85" s="61"/>
    </row>
    <row r="86" spans="1:64" s="4" customFormat="1" ht="12.75" customHeight="1" x14ac:dyDescent="0.3">
      <c r="A86" s="70">
        <v>0</v>
      </c>
      <c r="B86" s="70"/>
      <c r="C86" s="70"/>
      <c r="D86" s="70"/>
      <c r="E86" s="70"/>
      <c r="F86" s="70"/>
      <c r="G86" s="71" t="s">
        <v>70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74"/>
      <c r="AA86" s="74"/>
      <c r="AB86" s="74"/>
      <c r="AC86" s="74"/>
      <c r="AD86" s="74"/>
      <c r="AE86" s="71"/>
      <c r="AF86" s="72"/>
      <c r="AG86" s="72"/>
      <c r="AH86" s="72"/>
      <c r="AI86" s="72"/>
      <c r="AJ86" s="72"/>
      <c r="AK86" s="72"/>
      <c r="AL86" s="72"/>
      <c r="AM86" s="72"/>
      <c r="AN86" s="73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</row>
    <row r="87" spans="1:64" ht="26.4" hidden="1" customHeight="1" x14ac:dyDescent="0.3">
      <c r="A87" s="62">
        <v>14</v>
      </c>
      <c r="B87" s="62"/>
      <c r="C87" s="62"/>
      <c r="D87" s="62"/>
      <c r="E87" s="62"/>
      <c r="F87" s="62"/>
      <c r="G87" s="51" t="s">
        <v>104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65" t="s">
        <v>71</v>
      </c>
      <c r="AA87" s="65"/>
      <c r="AB87" s="65"/>
      <c r="AC87" s="65"/>
      <c r="AD87" s="65"/>
      <c r="AE87" s="67" t="s">
        <v>105</v>
      </c>
      <c r="AF87" s="68"/>
      <c r="AG87" s="68"/>
      <c r="AH87" s="68"/>
      <c r="AI87" s="68"/>
      <c r="AJ87" s="68"/>
      <c r="AK87" s="68"/>
      <c r="AL87" s="68"/>
      <c r="AM87" s="68"/>
      <c r="AN87" s="69"/>
      <c r="AO87" s="61">
        <v>0</v>
      </c>
      <c r="AP87" s="61"/>
      <c r="AQ87" s="61"/>
      <c r="AR87" s="61"/>
      <c r="AS87" s="61"/>
      <c r="AT87" s="61"/>
      <c r="AU87" s="61"/>
      <c r="AV87" s="61"/>
      <c r="AW87" s="61">
        <v>0</v>
      </c>
      <c r="AX87" s="61"/>
      <c r="AY87" s="61"/>
      <c r="AZ87" s="61"/>
      <c r="BA87" s="61"/>
      <c r="BB87" s="61"/>
      <c r="BC87" s="61"/>
      <c r="BD87" s="61"/>
      <c r="BE87" s="61">
        <f t="shared" si="2"/>
        <v>0</v>
      </c>
      <c r="BF87" s="61"/>
      <c r="BG87" s="61"/>
      <c r="BH87" s="61"/>
      <c r="BI87" s="61"/>
      <c r="BJ87" s="61"/>
      <c r="BK87" s="61"/>
      <c r="BL87" s="61"/>
    </row>
    <row r="88" spans="1:64" ht="26.4" customHeight="1" x14ac:dyDescent="0.3">
      <c r="A88" s="62">
        <v>14</v>
      </c>
      <c r="B88" s="62"/>
      <c r="C88" s="62"/>
      <c r="D88" s="62"/>
      <c r="E88" s="62"/>
      <c r="F88" s="62"/>
      <c r="G88" s="51" t="s">
        <v>106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65" t="s">
        <v>125</v>
      </c>
      <c r="AA88" s="65"/>
      <c r="AB88" s="65"/>
      <c r="AC88" s="65"/>
      <c r="AD88" s="65"/>
      <c r="AE88" s="67" t="s">
        <v>72</v>
      </c>
      <c r="AF88" s="68"/>
      <c r="AG88" s="68"/>
      <c r="AH88" s="68"/>
      <c r="AI88" s="68"/>
      <c r="AJ88" s="68"/>
      <c r="AK88" s="68"/>
      <c r="AL88" s="68"/>
      <c r="AM88" s="68"/>
      <c r="AN88" s="69"/>
      <c r="AO88" s="61">
        <f>AO78/AO82/12</f>
        <v>539.76243961352657</v>
      </c>
      <c r="AP88" s="61"/>
      <c r="AQ88" s="61"/>
      <c r="AR88" s="61"/>
      <c r="AS88" s="61"/>
      <c r="AT88" s="61"/>
      <c r="AU88" s="61"/>
      <c r="AV88" s="61"/>
      <c r="AW88" s="61">
        <f t="shared" ref="AW88" si="3">AW78/AW82/12</f>
        <v>193.33514492753625</v>
      </c>
      <c r="AX88" s="61"/>
      <c r="AY88" s="61"/>
      <c r="AZ88" s="61"/>
      <c r="BA88" s="61"/>
      <c r="BB88" s="61"/>
      <c r="BC88" s="61"/>
      <c r="BD88" s="61"/>
      <c r="BE88" s="61">
        <f t="shared" ref="BE88" si="4">BE78/BE82/12</f>
        <v>401.19152173913045</v>
      </c>
      <c r="BF88" s="61"/>
      <c r="BG88" s="61"/>
      <c r="BH88" s="61"/>
      <c r="BI88" s="61"/>
      <c r="BJ88" s="61"/>
      <c r="BK88" s="61"/>
      <c r="BL88" s="61"/>
    </row>
    <row r="89" spans="1:64" ht="24" customHeight="1" x14ac:dyDescent="0.3">
      <c r="A89" s="62">
        <v>15</v>
      </c>
      <c r="B89" s="62"/>
      <c r="C89" s="62"/>
      <c r="D89" s="62"/>
      <c r="E89" s="62"/>
      <c r="F89" s="62"/>
      <c r="G89" s="51" t="s">
        <v>107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65" t="s">
        <v>125</v>
      </c>
      <c r="AA89" s="65"/>
      <c r="AB89" s="65"/>
      <c r="AC89" s="65"/>
      <c r="AD89" s="65"/>
      <c r="AE89" s="67" t="s">
        <v>72</v>
      </c>
      <c r="AF89" s="68"/>
      <c r="AG89" s="68"/>
      <c r="AH89" s="68"/>
      <c r="AI89" s="68"/>
      <c r="AJ89" s="68"/>
      <c r="AK89" s="68"/>
      <c r="AL89" s="68"/>
      <c r="AM89" s="68"/>
      <c r="AN89" s="69"/>
      <c r="AO89" s="61">
        <f>AO78/AO84/12</f>
        <v>28648.929487179488</v>
      </c>
      <c r="AP89" s="61"/>
      <c r="AQ89" s="61"/>
      <c r="AR89" s="61"/>
      <c r="AS89" s="61"/>
      <c r="AT89" s="61"/>
      <c r="AU89" s="61"/>
      <c r="AV89" s="61"/>
      <c r="AW89" s="61">
        <f t="shared" ref="AW89" si="5">AW78/AW84/12</f>
        <v>5928.9444444444443</v>
      </c>
      <c r="AX89" s="61"/>
      <c r="AY89" s="61"/>
      <c r="AZ89" s="61"/>
      <c r="BA89" s="61"/>
      <c r="BB89" s="61"/>
      <c r="BC89" s="61"/>
      <c r="BD89" s="61"/>
      <c r="BE89" s="61">
        <f t="shared" ref="BE89" si="6">BE78/BE84/12</f>
        <v>16477.508928571428</v>
      </c>
      <c r="BF89" s="61"/>
      <c r="BG89" s="61"/>
      <c r="BH89" s="61"/>
      <c r="BI89" s="61"/>
      <c r="BJ89" s="61"/>
      <c r="BK89" s="61"/>
      <c r="BL89" s="61"/>
    </row>
    <row r="90" spans="1:64" ht="24.65" customHeight="1" x14ac:dyDescent="0.3">
      <c r="A90" s="62">
        <v>16</v>
      </c>
      <c r="B90" s="62"/>
      <c r="C90" s="62"/>
      <c r="D90" s="62"/>
      <c r="E90" s="62"/>
      <c r="F90" s="62"/>
      <c r="G90" s="51" t="s">
        <v>108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5" t="s">
        <v>125</v>
      </c>
      <c r="AA90" s="65"/>
      <c r="AB90" s="65"/>
      <c r="AC90" s="65"/>
      <c r="AD90" s="65"/>
      <c r="AE90" s="67" t="s">
        <v>72</v>
      </c>
      <c r="AF90" s="68"/>
      <c r="AG90" s="68"/>
      <c r="AH90" s="68"/>
      <c r="AI90" s="68"/>
      <c r="AJ90" s="68"/>
      <c r="AK90" s="68"/>
      <c r="AL90" s="68"/>
      <c r="AM90" s="68"/>
      <c r="AN90" s="69"/>
      <c r="AO90" s="61">
        <f>AO79/AO85</f>
        <v>582.35294117647061</v>
      </c>
      <c r="AP90" s="61"/>
      <c r="AQ90" s="61"/>
      <c r="AR90" s="61"/>
      <c r="AS90" s="61"/>
      <c r="AT90" s="61"/>
      <c r="AU90" s="61"/>
      <c r="AV90" s="61"/>
      <c r="AW90" s="61">
        <v>0</v>
      </c>
      <c r="AX90" s="61"/>
      <c r="AY90" s="61"/>
      <c r="AZ90" s="61"/>
      <c r="BA90" s="61"/>
      <c r="BB90" s="61"/>
      <c r="BC90" s="61"/>
      <c r="BD90" s="61"/>
      <c r="BE90" s="61">
        <f t="shared" si="2"/>
        <v>582.35294117647061</v>
      </c>
      <c r="BF90" s="61"/>
      <c r="BG90" s="61"/>
      <c r="BH90" s="61"/>
      <c r="BI90" s="61"/>
      <c r="BJ90" s="61"/>
      <c r="BK90" s="61"/>
      <c r="BL90" s="61"/>
    </row>
    <row r="91" spans="1:64" s="4" customFormat="1" ht="12.75" customHeight="1" x14ac:dyDescent="0.3">
      <c r="A91" s="70">
        <v>0</v>
      </c>
      <c r="B91" s="70"/>
      <c r="C91" s="70"/>
      <c r="D91" s="70"/>
      <c r="E91" s="70"/>
      <c r="F91" s="70"/>
      <c r="G91" s="71" t="s">
        <v>73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4"/>
      <c r="AA91" s="74"/>
      <c r="AB91" s="74"/>
      <c r="AC91" s="74"/>
      <c r="AD91" s="74"/>
      <c r="AE91" s="71"/>
      <c r="AF91" s="72"/>
      <c r="AG91" s="72"/>
      <c r="AH91" s="72"/>
      <c r="AI91" s="72"/>
      <c r="AJ91" s="72"/>
      <c r="AK91" s="72"/>
      <c r="AL91" s="72"/>
      <c r="AM91" s="72"/>
      <c r="AN91" s="73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</row>
    <row r="92" spans="1:64" ht="36.65" customHeight="1" x14ac:dyDescent="0.3">
      <c r="A92" s="62">
        <v>17</v>
      </c>
      <c r="B92" s="62"/>
      <c r="C92" s="62"/>
      <c r="D92" s="62"/>
      <c r="E92" s="62"/>
      <c r="F92" s="62"/>
      <c r="G92" s="51" t="s">
        <v>109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65" t="s">
        <v>74</v>
      </c>
      <c r="AA92" s="65"/>
      <c r="AB92" s="65"/>
      <c r="AC92" s="65"/>
      <c r="AD92" s="65"/>
      <c r="AE92" s="67" t="s">
        <v>72</v>
      </c>
      <c r="AF92" s="68"/>
      <c r="AG92" s="68"/>
      <c r="AH92" s="68"/>
      <c r="AI92" s="68"/>
      <c r="AJ92" s="68"/>
      <c r="AK92" s="68"/>
      <c r="AL92" s="68"/>
      <c r="AM92" s="68"/>
      <c r="AN92" s="69"/>
      <c r="AO92" s="61">
        <v>106</v>
      </c>
      <c r="AP92" s="61"/>
      <c r="AQ92" s="61"/>
      <c r="AR92" s="61"/>
      <c r="AS92" s="61"/>
      <c r="AT92" s="61"/>
      <c r="AU92" s="61"/>
      <c r="AV92" s="61"/>
      <c r="AW92" s="61">
        <v>102</v>
      </c>
      <c r="AX92" s="61"/>
      <c r="AY92" s="61"/>
      <c r="AZ92" s="61"/>
      <c r="BA92" s="61"/>
      <c r="BB92" s="61"/>
      <c r="BC92" s="61"/>
      <c r="BD92" s="61"/>
      <c r="BE92" s="61">
        <v>105</v>
      </c>
      <c r="BF92" s="61"/>
      <c r="BG92" s="61"/>
      <c r="BH92" s="61"/>
      <c r="BI92" s="61"/>
      <c r="BJ92" s="61"/>
      <c r="BK92" s="61"/>
      <c r="BL92" s="61"/>
    </row>
    <row r="93" spans="1:64" ht="34.25" customHeight="1" x14ac:dyDescent="0.3">
      <c r="A93" s="62">
        <v>18</v>
      </c>
      <c r="B93" s="62"/>
      <c r="C93" s="62"/>
      <c r="D93" s="62"/>
      <c r="E93" s="62"/>
      <c r="F93" s="62"/>
      <c r="G93" s="51" t="s">
        <v>110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5" t="s">
        <v>74</v>
      </c>
      <c r="AA93" s="65"/>
      <c r="AB93" s="65"/>
      <c r="AC93" s="65"/>
      <c r="AD93" s="65"/>
      <c r="AE93" s="67" t="s">
        <v>72</v>
      </c>
      <c r="AF93" s="68"/>
      <c r="AG93" s="68"/>
      <c r="AH93" s="68"/>
      <c r="AI93" s="68"/>
      <c r="AJ93" s="68"/>
      <c r="AK93" s="68"/>
      <c r="AL93" s="68"/>
      <c r="AM93" s="68"/>
      <c r="AN93" s="69"/>
      <c r="AO93" s="61">
        <f>AO85/85%</f>
        <v>100</v>
      </c>
      <c r="AP93" s="61"/>
      <c r="AQ93" s="61"/>
      <c r="AR93" s="61"/>
      <c r="AS93" s="61"/>
      <c r="AT93" s="61"/>
      <c r="AU93" s="61"/>
      <c r="AV93" s="61"/>
      <c r="AW93" s="61">
        <v>0</v>
      </c>
      <c r="AX93" s="61"/>
      <c r="AY93" s="61"/>
      <c r="AZ93" s="61"/>
      <c r="BA93" s="61"/>
      <c r="BB93" s="61"/>
      <c r="BC93" s="61"/>
      <c r="BD93" s="61"/>
      <c r="BE93" s="61">
        <f t="shared" si="2"/>
        <v>100</v>
      </c>
      <c r="BF93" s="61"/>
      <c r="BG93" s="61"/>
      <c r="BH93" s="61"/>
      <c r="BI93" s="61"/>
      <c r="BJ93" s="61"/>
      <c r="BK93" s="61"/>
      <c r="BL93" s="61"/>
    </row>
    <row r="94" spans="1:64" ht="28.25" customHeight="1" x14ac:dyDescent="0.3">
      <c r="A94" s="62">
        <v>19</v>
      </c>
      <c r="B94" s="62"/>
      <c r="C94" s="62"/>
      <c r="D94" s="62"/>
      <c r="E94" s="62"/>
      <c r="F94" s="62"/>
      <c r="G94" s="51" t="s">
        <v>111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65" t="s">
        <v>74</v>
      </c>
      <c r="AA94" s="65"/>
      <c r="AB94" s="65"/>
      <c r="AC94" s="65"/>
      <c r="AD94" s="65"/>
      <c r="AE94" s="67" t="s">
        <v>72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61">
        <v>0</v>
      </c>
      <c r="AP94" s="61"/>
      <c r="AQ94" s="61"/>
      <c r="AR94" s="61"/>
      <c r="AS94" s="61"/>
      <c r="AT94" s="61"/>
      <c r="AU94" s="61"/>
      <c r="AV94" s="61"/>
      <c r="AW94" s="61">
        <f>325000/325000%</f>
        <v>100</v>
      </c>
      <c r="AX94" s="61"/>
      <c r="AY94" s="61"/>
      <c r="AZ94" s="61"/>
      <c r="BA94" s="61"/>
      <c r="BB94" s="61"/>
      <c r="BC94" s="61"/>
      <c r="BD94" s="61"/>
      <c r="BE94" s="61">
        <f t="shared" si="2"/>
        <v>100</v>
      </c>
      <c r="BF94" s="61"/>
      <c r="BG94" s="61"/>
      <c r="BH94" s="61"/>
      <c r="BI94" s="61"/>
      <c r="BJ94" s="61"/>
      <c r="BK94" s="61"/>
      <c r="BL94" s="61"/>
    </row>
    <row r="95" spans="1:64" ht="36" customHeight="1" x14ac:dyDescent="0.3">
      <c r="A95" s="62">
        <v>20</v>
      </c>
      <c r="B95" s="62"/>
      <c r="C95" s="62"/>
      <c r="D95" s="62"/>
      <c r="E95" s="62"/>
      <c r="F95" s="62"/>
      <c r="G95" s="51" t="s">
        <v>112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4"/>
      <c r="Z95" s="65" t="s">
        <v>74</v>
      </c>
      <c r="AA95" s="65"/>
      <c r="AB95" s="65"/>
      <c r="AC95" s="65"/>
      <c r="AD95" s="65"/>
      <c r="AE95" s="67" t="s">
        <v>72</v>
      </c>
      <c r="AF95" s="68"/>
      <c r="AG95" s="68"/>
      <c r="AH95" s="68"/>
      <c r="AI95" s="68"/>
      <c r="AJ95" s="68"/>
      <c r="AK95" s="68"/>
      <c r="AL95" s="68"/>
      <c r="AM95" s="68"/>
      <c r="AN95" s="69"/>
      <c r="AO95" s="66">
        <v>86</v>
      </c>
      <c r="AP95" s="66"/>
      <c r="AQ95" s="66"/>
      <c r="AR95" s="66"/>
      <c r="AS95" s="66"/>
      <c r="AT95" s="66"/>
      <c r="AU95" s="66"/>
      <c r="AV95" s="66"/>
      <c r="AW95" s="66">
        <v>27.1</v>
      </c>
      <c r="AX95" s="66"/>
      <c r="AY95" s="66"/>
      <c r="AZ95" s="66"/>
      <c r="BA95" s="66"/>
      <c r="BB95" s="66"/>
      <c r="BC95" s="66"/>
      <c r="BD95" s="66"/>
      <c r="BE95" s="66">
        <v>74.5</v>
      </c>
      <c r="BF95" s="66"/>
      <c r="BG95" s="66"/>
      <c r="BH95" s="66"/>
      <c r="BI95" s="66"/>
      <c r="BJ95" s="66"/>
      <c r="BK95" s="66"/>
      <c r="BL95" s="66"/>
    </row>
    <row r="96" spans="1:64" x14ac:dyDescent="0.3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3">
      <c r="A98" s="88" t="s">
        <v>123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40"/>
      <c r="X98" s="40"/>
      <c r="Y98" s="40"/>
      <c r="Z98" s="40"/>
      <c r="AA98" s="40"/>
      <c r="AB98" s="40"/>
      <c r="AC98" s="41"/>
      <c r="AD98" s="41"/>
      <c r="AE98" s="41"/>
      <c r="AF98" s="41"/>
      <c r="AG98" s="41"/>
      <c r="AH98" s="40"/>
      <c r="AI98" s="40"/>
      <c r="AJ98" s="40"/>
      <c r="AK98" s="40"/>
      <c r="AL98" s="40"/>
      <c r="AM98" s="40"/>
      <c r="AN98" s="5"/>
      <c r="AO98" s="135" t="s">
        <v>124</v>
      </c>
      <c r="AP98" s="135"/>
      <c r="AQ98" s="135"/>
      <c r="AR98" s="135"/>
      <c r="AS98" s="135"/>
      <c r="AT98" s="135"/>
      <c r="AU98" s="135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3">
      <c r="W99" s="90" t="s">
        <v>5</v>
      </c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O99" s="77" t="s">
        <v>52</v>
      </c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</row>
    <row r="100" spans="1:59" ht="15.75" customHeight="1" x14ac:dyDescent="0.3">
      <c r="A100" s="97" t="s">
        <v>3</v>
      </c>
      <c r="B100" s="97"/>
      <c r="C100" s="97"/>
      <c r="D100" s="97"/>
      <c r="E100" s="97"/>
      <c r="F100" s="97"/>
    </row>
    <row r="101" spans="1:59" ht="13.25" customHeight="1" x14ac:dyDescent="0.3">
      <c r="A101" s="86" t="s">
        <v>79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</row>
    <row r="102" spans="1:59" x14ac:dyDescent="0.3">
      <c r="A102" s="87" t="s">
        <v>47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</row>
    <row r="103" spans="1:59" ht="10.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59" ht="15.65" customHeight="1" x14ac:dyDescent="0.3">
      <c r="A104" s="88" t="s">
        <v>80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40"/>
      <c r="X104" s="40"/>
      <c r="Y104" s="40"/>
      <c r="Z104" s="40"/>
      <c r="AA104" s="40"/>
      <c r="AB104" s="40"/>
      <c r="AC104" s="41"/>
      <c r="AD104" s="41"/>
      <c r="AE104" s="41"/>
      <c r="AF104" s="41"/>
      <c r="AG104" s="41"/>
      <c r="AH104" s="40"/>
      <c r="AI104" s="40"/>
      <c r="AJ104" s="40"/>
      <c r="AK104" s="40"/>
      <c r="AL104" s="40"/>
      <c r="AM104" s="40"/>
      <c r="AN104" s="5"/>
      <c r="AO104" s="133" t="s">
        <v>81</v>
      </c>
      <c r="AP104" s="133"/>
      <c r="AQ104" s="133"/>
      <c r="AR104" s="133"/>
      <c r="AS104" s="133"/>
      <c r="AT104" s="133"/>
      <c r="AU104" s="133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x14ac:dyDescent="0.3">
      <c r="W105" s="90" t="s">
        <v>5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O105" s="77" t="s">
        <v>52</v>
      </c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</row>
    <row r="106" spans="1:59" x14ac:dyDescent="0.3">
      <c r="A106" s="148" t="s">
        <v>130</v>
      </c>
      <c r="B106" s="148"/>
      <c r="C106" s="148"/>
      <c r="D106" s="148"/>
      <c r="E106" s="148"/>
      <c r="F106" s="148"/>
      <c r="G106" s="43"/>
      <c r="H106" s="43"/>
    </row>
    <row r="107" spans="1:59" x14ac:dyDescent="0.3">
      <c r="A107" s="77" t="s">
        <v>45</v>
      </c>
      <c r="B107" s="77"/>
      <c r="C107" s="77"/>
      <c r="D107" s="77"/>
      <c r="E107" s="77"/>
      <c r="F107" s="77"/>
      <c r="G107" s="77"/>
      <c r="H107" s="7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59" x14ac:dyDescent="0.3">
      <c r="A108" s="23" t="s">
        <v>46</v>
      </c>
    </row>
  </sheetData>
  <mergeCells count="360">
    <mergeCell ref="AO104:AU104"/>
    <mergeCell ref="A106:F106"/>
    <mergeCell ref="AO1:BL1"/>
    <mergeCell ref="AO2:BL2"/>
    <mergeCell ref="AO3:BL3"/>
    <mergeCell ref="AO4:BL4"/>
    <mergeCell ref="AO5:BF5"/>
    <mergeCell ref="AO6:AU6"/>
    <mergeCell ref="AO98:AU9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S50:AZ50"/>
    <mergeCell ref="AS52:AZ52"/>
    <mergeCell ref="A51:C51"/>
    <mergeCell ref="D51:AB51"/>
    <mergeCell ref="AC51:AJ51"/>
    <mergeCell ref="AK51:AR51"/>
    <mergeCell ref="AS51:AZ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6:BL66"/>
    <mergeCell ref="A62:C62"/>
    <mergeCell ref="D62:AA62"/>
    <mergeCell ref="AB62:AI62"/>
    <mergeCell ref="AJ62:AQ62"/>
    <mergeCell ref="A61:C61"/>
    <mergeCell ref="D61:AA61"/>
    <mergeCell ref="AB61:AI61"/>
    <mergeCell ref="AJ61:AQ61"/>
    <mergeCell ref="AR61:AY61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A107:H107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101:AS101"/>
    <mergeCell ref="A102:AS102"/>
    <mergeCell ref="A104:V104"/>
    <mergeCell ref="W105:AM105"/>
    <mergeCell ref="AO105:BG105"/>
    <mergeCell ref="A98:V98"/>
    <mergeCell ref="A64:C64"/>
    <mergeCell ref="D64:AA64"/>
    <mergeCell ref="AB64:AI64"/>
    <mergeCell ref="AJ64:AQ64"/>
    <mergeCell ref="AR64:AY64"/>
    <mergeCell ref="AR62:AY62"/>
    <mergeCell ref="A63:C63"/>
    <mergeCell ref="D63:AA63"/>
    <mergeCell ref="AB63:AI63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7:F7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O78:BS78"/>
    <mergeCell ref="A80:F80"/>
    <mergeCell ref="G80:Y80"/>
    <mergeCell ref="Z80:AD80"/>
    <mergeCell ref="AE80:AN80"/>
    <mergeCell ref="AO80:AV80"/>
    <mergeCell ref="AW80:BD80"/>
    <mergeCell ref="BE80:BL80"/>
    <mergeCell ref="AW6:AX6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:G80">
    <cfRule type="cellIs" dxfId="31" priority="33" stopIfTrue="1" operator="equal">
      <formula>$G77</formula>
    </cfRule>
  </conditionalFormatting>
  <conditionalFormatting sqref="A78:F78 A79: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$G78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2021-05-05T07:29:47Z</cp:lastPrinted>
  <dcterms:created xsi:type="dcterms:W3CDTF">2016-08-15T09:54:21Z</dcterms:created>
  <dcterms:modified xsi:type="dcterms:W3CDTF">2021-12-22T12:59:39Z</dcterms:modified>
</cp:coreProperties>
</file>