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1\ПАСПОРТА 2021\Паспорт ГРУДЕНЬ 2021\"/>
    </mc:Choice>
  </mc:AlternateContent>
  <bookViews>
    <workbookView xWindow="480" yWindow="130" windowWidth="27790" windowHeight="14390"/>
  </bookViews>
  <sheets>
    <sheet name="КПК1113133" sheetId="5" r:id="rId1"/>
  </sheets>
  <definedNames>
    <definedName name="_xlnm.Print_Area" localSheetId="0">КПК1113133!$A$1:$BM$129</definedName>
  </definedNames>
  <calcPr calcId="152511" refMode="R1C1"/>
</workbook>
</file>

<file path=xl/calcChain.xml><?xml version="1.0" encoding="utf-8"?>
<calcChain xmlns="http://schemas.openxmlformats.org/spreadsheetml/2006/main">
  <c r="AO85" i="5" l="1"/>
  <c r="AO80" i="5"/>
  <c r="AC55" i="5"/>
  <c r="AC51" i="5"/>
  <c r="AS22" i="5"/>
  <c r="AO102" i="5" l="1"/>
  <c r="AO101" i="5" l="1"/>
  <c r="AC57" i="5"/>
  <c r="U22" i="5" l="1"/>
  <c r="BE101" i="5" l="1"/>
  <c r="AO116" i="5" l="1"/>
  <c r="AO115" i="5"/>
  <c r="AO112" i="5"/>
  <c r="AO111" i="5"/>
  <c r="AO109" i="5"/>
  <c r="AO108" i="5"/>
  <c r="AO105" i="5"/>
  <c r="AO103" i="5"/>
  <c r="AJ64" i="5" l="1"/>
  <c r="AJ65" i="5" s="1"/>
  <c r="AB64" i="5"/>
  <c r="AB65" i="5" s="1"/>
  <c r="BE116" i="5" l="1"/>
  <c r="BE115" i="5"/>
  <c r="BE114" i="5"/>
  <c r="BE113" i="5"/>
  <c r="BE112" i="5"/>
  <c r="BE111" i="5"/>
  <c r="BE109" i="5"/>
  <c r="BE108" i="5"/>
  <c r="BE106" i="5"/>
  <c r="BE105" i="5"/>
  <c r="BE104" i="5"/>
  <c r="BE103" i="5"/>
  <c r="BE99" i="5"/>
  <c r="BE98" i="5"/>
  <c r="BE97" i="5"/>
  <c r="BE96" i="5"/>
  <c r="BE95" i="5"/>
  <c r="BE94" i="5"/>
  <c r="BE93" i="5"/>
  <c r="BE92" i="5"/>
  <c r="BE89" i="5"/>
  <c r="BE87" i="5"/>
  <c r="BE85" i="5"/>
  <c r="BE84" i="5"/>
  <c r="BE83" i="5"/>
  <c r="BE80" i="5"/>
  <c r="BE90" i="5"/>
  <c r="BE79" i="5"/>
  <c r="BE78" i="5"/>
  <c r="BE77" i="5"/>
  <c r="BE76" i="5"/>
  <c r="BE75" i="5"/>
  <c r="BE74" i="5"/>
  <c r="BE73" i="5"/>
  <c r="AR65" i="5"/>
  <c r="AS57" i="5"/>
  <c r="AR64" i="5" s="1"/>
  <c r="AS56" i="5"/>
  <c r="AS55" i="5"/>
  <c r="AS53" i="5"/>
  <c r="AS52" i="5"/>
  <c r="AS51" i="5"/>
  <c r="AO107" i="5" s="1"/>
  <c r="BE107" i="5" s="1"/>
</calcChain>
</file>

<file path=xl/sharedStrings.xml><?xml version="1.0" encoding="utf-8"?>
<sst xmlns="http://schemas.openxmlformats.org/spreadsheetml/2006/main" count="202" uniqueCount="159">
  <si>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</si>
  <si>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</si>
  <si>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</si>
  <si>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</si>
  <si>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</si>
  <si>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</si>
  <si>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</si>
  <si>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</si>
  <si>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</si>
  <si>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</si>
  <si>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</si>
  <si>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</si>
  <si>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</si>
  <si>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</si>
  <si>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</si>
  <si>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</si>
  <si>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</si>
  <si>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</si>
  <si>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</si>
  <si>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</si>
  <si>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</si>
  <si>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</si>
  <si>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</si>
  <si>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</si>
  <si>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</si>
  <si>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</si>
  <si>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</si>
  <si>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</si>
  <si>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</si>
  <si>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</si>
  <si>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</si>
  <si>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</si>
  <si>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</si>
  <si>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</si>
  <si>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</si>
  <si>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</si>
  <si>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</si>
  <si>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</si>
  <si>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</si>
  <si>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</si>
  <si>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</si>
  <si>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</si>
  <si>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</si>
  <si>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</si>
  <si>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</si>
  <si>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</si>
  <si>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</si>
  <si>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</si>
  <si>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</si>
  <si>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</si>
  <si>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</si>
  <si>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</si>
  <si>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</si>
  <si>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</si>
  <si>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</si>
  <si>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</si>
  <si>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</si>
  <si>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</si>
  <si>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</si>
  <si>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</si>
  <si>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</si>
  <si>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</si>
  <si>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</si>
  <si>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</si>
  <si>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</si>
  <si>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</si>
  <si>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</si>
  <si>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</si>
  <si>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</si>
  <si>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</si>
  <si>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</si>
  <si>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</si>
  <si>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</si>
  <si>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</si>
  <si>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</si>
  <si>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</si>
  <si>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</si>
  <si>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</si>
  <si>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</si>
  <si>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</si>
  <si>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</si>
  <si>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</si>
  <si>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</si>
  <si>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</si>
  <si>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</si>
  <si>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</si>
  <si>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</si>
  <si>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</si>
  <si>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</si>
  <si>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1040</t>
  </si>
  <si>
    <t>Придбання предметів довгострокового користування</t>
  </si>
  <si>
    <t>адміністративний</t>
  </si>
  <si>
    <t>спеціалісти</t>
  </si>
  <si>
    <t>обслуговуючий персонал</t>
  </si>
  <si>
    <t>Проведення капітального ремонту нежитлового приміщення  КУ «Молодіжний центр» по вул. Кам"янецькій, 63 в м.Хмельницькому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</si>
  <si>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</si>
  <si>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</si>
  <si>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установ</t>
  </si>
  <si>
    <t>мережа установ</t>
  </si>
  <si>
    <t>Кількість штатних працівників, в т.ч.</t>
  </si>
  <si>
    <t>керівник гуртка</t>
  </si>
  <si>
    <t>завідувач комплексу</t>
  </si>
  <si>
    <t>обсяг витрат СКЦ "Плоскирів"</t>
  </si>
  <si>
    <t>обсяг витрат КУ "Молодіжний центр"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</si>
  <si>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</si>
  <si>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</si>
  <si>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обсяг витрат на проведення молодіжних заходів</t>
  </si>
  <si>
    <t>обсяг витрат на проведення заходів КУ "Молодіжний центр"</t>
  </si>
  <si>
    <t>кількість заходів, які проводяться на базі СКЦ "Плоскирів"</t>
  </si>
  <si>
    <t>план роботи на рік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</si>
  <si>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</si>
  <si>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</si>
  <si>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</si>
  <si>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звіти по проведених заходах</t>
  </si>
  <si>
    <t>кількість заходів з оздоровлення</t>
  </si>
  <si>
    <t>план заходів</t>
  </si>
  <si>
    <t>кількість дітей, яким надані послуги з оздоровлення</t>
  </si>
  <si>
    <t>кількість дітей, яким надані послуги з відпочинку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</si>
  <si>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</si>
  <si>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</si>
  <si>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 xml:space="preserve">  Середні витрати на реалізацію громадських проектів-переможців</t>
  </si>
  <si>
    <t>середні витрати на оздоровлення однієї дитини</t>
  </si>
  <si>
    <t>середні витрати на відпочинок однієї дитини</t>
  </si>
  <si>
    <t>%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</si>
  <si>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</si>
  <si>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</si>
  <si>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</si>
  <si>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1113133</t>
  </si>
  <si>
    <t>Інші заходи та заклади молодіжної політики</t>
  </si>
  <si>
    <t>3133</t>
  </si>
  <si>
    <t xml:space="preserve">Проведення молодіжних заходів. </t>
  </si>
  <si>
    <t>Утримання закладів молодіжної політики.</t>
  </si>
  <si>
    <t>Організація молодіжних заходів соціального спрямування для молоді міста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</si>
  <si>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</si>
  <si>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кількість молодіжних заходів</t>
  </si>
  <si>
    <t>кількість учасників молодіжних заходів</t>
  </si>
  <si>
    <t>середні витрати на проведення одного молодіжного заходу</t>
  </si>
  <si>
    <t>середні витрати на утримання одного відвідувача СКЦ "Плоскирів"</t>
  </si>
  <si>
    <t>середні витрати на проведення одного заходу КУ «Молодіжний центр»</t>
  </si>
  <si>
    <t>динаміка кількості запланованих тематичних масових заходів, в порівнянні з минулим роком</t>
  </si>
  <si>
    <t>динаміка кількості відвідувачів спортивних секцій та гуртків, порівняно з минулим роком</t>
  </si>
  <si>
    <t>збільшення кількості молоді, охопленої молодіжними заходами, порівняно з минулим роком</t>
  </si>
  <si>
    <t>Начальник управління молоді та спорту</t>
  </si>
  <si>
    <t>Сергій РЕМЕЗ</t>
  </si>
  <si>
    <t>Забезпечення путівками дітей в літні табори для їх оздоровлення та відпочинку, в т.ч. на                                                                                                                                     -оздоровлення                                                                                                                                     -табори денного перебування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</si>
  <si>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</si>
  <si>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</si>
  <si>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</si>
  <si>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r>
      <rPr>
        <b/>
        <sz val="12"/>
        <rFont val="Times New Roman"/>
        <family val="1"/>
        <charset val="204"/>
      </rPr>
      <t xml:space="preserve">150 000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100 000                                 50 000</t>
    </r>
  </si>
  <si>
    <t>обсяг видатків, які спрямовуються для виплати премії міської голови</t>
  </si>
  <si>
    <t>кількість молоді, які утримають премію міського голови</t>
  </si>
  <si>
    <t>середні витрати на виплату однієї премії міського голови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</si>
  <si>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</si>
  <si>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</si>
  <si>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Створення сприятливих умов для соціального становлення та розвитку молоді.</t>
  </si>
  <si>
    <t>Організація оздоровлення дітей, які потребують особливої соціальної уваги та підтримки.</t>
  </si>
  <si>
    <t xml:space="preserve">Наказ від     .    .21 р. </t>
  </si>
  <si>
    <t xml:space="preserve">    .     .2021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</si>
  <si>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рік», Рішення сесії Хмельницької міської ради від 20 жовтня 2021 року №3  «Про внесення змін до бюджету  Хмельницької міської територіальної громади на 2021 рік», Рішення сесії Хмельницької міської ради від 15 грудня 2021 року №1   «Про внесення змін до бюджету 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</si>
</sst>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4" fontId="2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/>
    <xf numFmtId="0" fontId="10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9"/>
  <sheetViews>
    <sheetView tabSelected="1" topLeftCell="A11" zoomScaleNormal="100" zoomScaleSheetLayoutView="100" workbookViewId="0">
      <selection activeCell="AK19" sqref="AK19:BC19"/>
    </sheetView>
  </sheetViews>
  <sheetFormatPr defaultColWidth="9.08984375" defaultRowHeight="13" x14ac:dyDescent="0.3"/>
  <cols>
    <col min="1" max="26" width="2.90625" style="1" customWidth="1"/>
    <col min="27" max="27" width="5.54296875" style="1" customWidth="1"/>
    <col min="28" max="28" width="0.453125" style="1" customWidth="1"/>
    <col min="29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" customHeight="1" x14ac:dyDescent="0.3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9.75" customHeight="1" x14ac:dyDescent="0.3">
      <c r="AO3" s="104" t="s">
        <v>81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x14ac:dyDescent="0.3">
      <c r="AO4" s="106" t="s">
        <v>20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ht="7.5" customHeight="1" x14ac:dyDescent="0.3"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</row>
    <row r="6" spans="1:77" ht="13.25" customHeight="1" x14ac:dyDescent="0.3">
      <c r="AO6" s="83" t="s">
        <v>156</v>
      </c>
      <c r="AP6" s="83"/>
      <c r="AQ6" s="83"/>
      <c r="AR6" s="83"/>
      <c r="AS6" s="83"/>
      <c r="AT6" s="83"/>
      <c r="AU6" s="83"/>
      <c r="AV6" s="1" t="s">
        <v>63</v>
      </c>
      <c r="AW6" s="83"/>
      <c r="AX6" s="83"/>
      <c r="AY6" s="39"/>
      <c r="AZ6" s="39"/>
      <c r="BA6" s="39"/>
      <c r="BB6" s="39"/>
      <c r="BC6" s="39"/>
      <c r="BD6" s="39"/>
      <c r="BE6" s="39"/>
      <c r="BF6" s="39"/>
    </row>
    <row r="7" spans="1:77" ht="13.25" hidden="1" customHeight="1" x14ac:dyDescent="0.3">
      <c r="AO7" s="113" t="s">
        <v>79</v>
      </c>
      <c r="AP7" s="112"/>
      <c r="AQ7" s="112"/>
      <c r="AR7" s="112"/>
      <c r="AS7" s="112"/>
      <c r="AT7" s="112"/>
      <c r="AU7" s="112"/>
      <c r="AV7" s="1" t="s">
        <v>63</v>
      </c>
      <c r="AW7" s="113" t="s">
        <v>80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3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3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20.399999999999999" customHeight="1" x14ac:dyDescent="0.3">
      <c r="A11" s="114" t="s">
        <v>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15.65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399999999999999" customHeight="1" x14ac:dyDescent="0.25">
      <c r="A13" s="23" t="s">
        <v>53</v>
      </c>
      <c r="B13" s="109" t="s">
        <v>78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2"/>
      <c r="N13" s="115" t="s">
        <v>81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3"/>
      <c r="AU13" s="109" t="s">
        <v>85</v>
      </c>
      <c r="AV13" s="110"/>
      <c r="AW13" s="110"/>
      <c r="AX13" s="110"/>
      <c r="AY13" s="110"/>
      <c r="AZ13" s="110"/>
      <c r="BA13" s="110"/>
      <c r="BB13" s="11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87" t="s">
        <v>56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1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1"/>
      <c r="AU14" s="87" t="s">
        <v>55</v>
      </c>
      <c r="AV14" s="87"/>
      <c r="AW14" s="87"/>
      <c r="AX14" s="87"/>
      <c r="AY14" s="87"/>
      <c r="AZ14" s="87"/>
      <c r="BA14" s="87"/>
      <c r="BB14" s="8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 x14ac:dyDescent="0.25">
      <c r="A16" s="34" t="s">
        <v>4</v>
      </c>
      <c r="B16" s="109" t="s">
        <v>88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2"/>
      <c r="N16" s="111" t="s">
        <v>81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3"/>
      <c r="AU16" s="109" t="s">
        <v>85</v>
      </c>
      <c r="AV16" s="110"/>
      <c r="AW16" s="110"/>
      <c r="AX16" s="110"/>
      <c r="AY16" s="110"/>
      <c r="AZ16" s="110"/>
      <c r="BA16" s="110"/>
      <c r="BB16" s="11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87" t="s">
        <v>56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1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1"/>
      <c r="AU17" s="87" t="s">
        <v>55</v>
      </c>
      <c r="AV17" s="87"/>
      <c r="AW17" s="87"/>
      <c r="AX17" s="87"/>
      <c r="AY17" s="87"/>
      <c r="AZ17" s="87"/>
      <c r="BA17" s="87"/>
      <c r="BB17" s="8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s="46" customFormat="1" ht="20.5" customHeight="1" x14ac:dyDescent="0.35">
      <c r="A19" s="45" t="s">
        <v>54</v>
      </c>
      <c r="B19" s="89" t="s">
        <v>127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129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47"/>
      <c r="AA19" s="89" t="s">
        <v>89</v>
      </c>
      <c r="AB19" s="90"/>
      <c r="AC19" s="90"/>
      <c r="AD19" s="90"/>
      <c r="AE19" s="90"/>
      <c r="AF19" s="90"/>
      <c r="AG19" s="90"/>
      <c r="AH19" s="90"/>
      <c r="AI19" s="90"/>
      <c r="AJ19" s="47"/>
      <c r="AK19" s="91" t="s">
        <v>128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47"/>
      <c r="BE19" s="89" t="s">
        <v>86</v>
      </c>
      <c r="BF19" s="90"/>
      <c r="BG19" s="90"/>
      <c r="BH19" s="90"/>
      <c r="BI19" s="90"/>
      <c r="BJ19" s="90"/>
      <c r="BK19" s="90"/>
      <c r="BL19" s="90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5">
      <c r="B20" s="87" t="s">
        <v>56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57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6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6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6"/>
      <c r="BE20" s="87" t="s">
        <v>60</v>
      </c>
      <c r="BF20" s="87"/>
      <c r="BG20" s="87"/>
      <c r="BH20" s="87"/>
      <c r="BI20" s="87"/>
      <c r="BJ20" s="87"/>
      <c r="BK20" s="87"/>
      <c r="BL20" s="8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f>AS22+I23</f>
        <v>7194871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f>6768860+10926+260000+150000+2085</f>
        <v>7191871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95" t="s">
        <v>23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" customHeight="1" x14ac:dyDescent="0.3">
      <c r="A23" s="95" t="s">
        <v>22</v>
      </c>
      <c r="B23" s="95"/>
      <c r="C23" s="95"/>
      <c r="D23" s="95"/>
      <c r="E23" s="95"/>
      <c r="F23" s="95"/>
      <c r="G23" s="95"/>
      <c r="H23" s="95"/>
      <c r="I23" s="101">
        <v>3000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95" t="s">
        <v>24</v>
      </c>
      <c r="U23" s="95"/>
      <c r="V23" s="95"/>
      <c r="W23" s="9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95" customHeight="1" x14ac:dyDescent="0.3">
      <c r="A26" s="93" t="s">
        <v>158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95" t="s">
        <v>36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3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5" hidden="1" x14ac:dyDescent="0.3">
      <c r="A30" s="64">
        <v>1</v>
      </c>
      <c r="B30" s="64"/>
      <c r="C30" s="64"/>
      <c r="D30" s="64"/>
      <c r="E30" s="64"/>
      <c r="F30" s="64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6.75" customHeight="1" x14ac:dyDescent="0.3">
      <c r="A31" s="116">
        <v>1</v>
      </c>
      <c r="B31" s="116"/>
      <c r="C31" s="116"/>
      <c r="D31" s="116"/>
      <c r="E31" s="116"/>
      <c r="F31" s="116"/>
      <c r="G31" s="120" t="s">
        <v>130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2"/>
      <c r="CA31" s="1" t="s">
        <v>49</v>
      </c>
    </row>
    <row r="32" spans="1:79" ht="21.5" customHeight="1" x14ac:dyDescent="0.3">
      <c r="A32" s="49">
        <v>2</v>
      </c>
      <c r="B32" s="50"/>
      <c r="C32" s="50"/>
      <c r="D32" s="50"/>
      <c r="E32" s="50"/>
      <c r="F32" s="51"/>
      <c r="G32" s="120" t="s">
        <v>152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79" ht="19" customHeight="1" x14ac:dyDescent="0.3">
      <c r="A33" s="116">
        <v>3</v>
      </c>
      <c r="B33" s="116"/>
      <c r="C33" s="116"/>
      <c r="D33" s="116"/>
      <c r="E33" s="116"/>
      <c r="F33" s="116"/>
      <c r="G33" s="117" t="s">
        <v>131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4"/>
      <c r="CA33" s="1" t="s">
        <v>48</v>
      </c>
    </row>
    <row r="34" spans="1:79" ht="12.7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" customHeight="1" x14ac:dyDescent="0.3">
      <c r="A35" s="95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60.65" customHeight="1" x14ac:dyDescent="0.3">
      <c r="A36" s="84" t="s">
        <v>153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79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3">
      <c r="A38" s="95" t="s">
        <v>39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79" ht="27.75" customHeight="1" x14ac:dyDescent="0.3">
      <c r="A39" s="96" t="s">
        <v>28</v>
      </c>
      <c r="B39" s="96"/>
      <c r="C39" s="96"/>
      <c r="D39" s="96"/>
      <c r="E39" s="96"/>
      <c r="F39" s="96"/>
      <c r="G39" s="97" t="s">
        <v>25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33.65" customHeight="1" x14ac:dyDescent="0.3">
      <c r="A40" s="116">
        <v>1</v>
      </c>
      <c r="B40" s="116"/>
      <c r="C40" s="116"/>
      <c r="D40" s="116"/>
      <c r="E40" s="116"/>
      <c r="F40" s="116"/>
      <c r="G40" s="117" t="s">
        <v>154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79" ht="31.25" customHeight="1" x14ac:dyDescent="0.3">
      <c r="A41" s="116">
        <v>2</v>
      </c>
      <c r="B41" s="116"/>
      <c r="C41" s="116"/>
      <c r="D41" s="116"/>
      <c r="E41" s="116"/>
      <c r="F41" s="116"/>
      <c r="G41" s="117" t="s">
        <v>155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11</v>
      </c>
    </row>
    <row r="42" spans="1:79" ht="39.65" customHeight="1" x14ac:dyDescent="0.3">
      <c r="A42" s="116">
        <v>3</v>
      </c>
      <c r="B42" s="116"/>
      <c r="C42" s="116"/>
      <c r="D42" s="116"/>
      <c r="E42" s="116"/>
      <c r="F42" s="116"/>
      <c r="G42" s="126" t="s">
        <v>133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8"/>
      <c r="CA42" s="1" t="s">
        <v>12</v>
      </c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95" t="s">
        <v>41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5.9" customHeight="1" x14ac:dyDescent="0.3">
      <c r="A46" s="64" t="s">
        <v>28</v>
      </c>
      <c r="B46" s="64"/>
      <c r="C46" s="64"/>
      <c r="D46" s="67" t="s">
        <v>26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</row>
    <row r="47" spans="1:79" ht="29.15" customHeight="1" x14ac:dyDescent="0.3">
      <c r="A47" s="64"/>
      <c r="B47" s="64"/>
      <c r="C47" s="6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6"/>
      <c r="BB47" s="16"/>
      <c r="BC47" s="16"/>
      <c r="BD47" s="16"/>
      <c r="BE47" s="16"/>
      <c r="BF47" s="16"/>
      <c r="BG47" s="16"/>
      <c r="BH47" s="16"/>
    </row>
    <row r="48" spans="1:79" ht="15.5" x14ac:dyDescent="0.3">
      <c r="A48" s="116">
        <v>1</v>
      </c>
      <c r="B48" s="116"/>
      <c r="C48" s="116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116">
        <v>3</v>
      </c>
      <c r="AD48" s="116"/>
      <c r="AE48" s="116"/>
      <c r="AF48" s="116"/>
      <c r="AG48" s="116"/>
      <c r="AH48" s="116"/>
      <c r="AI48" s="116"/>
      <c r="AJ48" s="116"/>
      <c r="AK48" s="116">
        <v>4</v>
      </c>
      <c r="AL48" s="116"/>
      <c r="AM48" s="116"/>
      <c r="AN48" s="116"/>
      <c r="AO48" s="116"/>
      <c r="AP48" s="116"/>
      <c r="AQ48" s="116"/>
      <c r="AR48" s="116"/>
      <c r="AS48" s="116">
        <v>5</v>
      </c>
      <c r="AT48" s="116"/>
      <c r="AU48" s="116"/>
      <c r="AV48" s="116"/>
      <c r="AW48" s="116"/>
      <c r="AX48" s="116"/>
      <c r="AY48" s="116"/>
      <c r="AZ48" s="116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3">
      <c r="A49" s="116" t="s">
        <v>6</v>
      </c>
      <c r="B49" s="116"/>
      <c r="C49" s="116"/>
      <c r="D49" s="49" t="s">
        <v>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129" t="s">
        <v>10</v>
      </c>
      <c r="AT49" s="65"/>
      <c r="AU49" s="65"/>
      <c r="AV49" s="65"/>
      <c r="AW49" s="65"/>
      <c r="AX49" s="65"/>
      <c r="AY49" s="65"/>
      <c r="AZ49" s="65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82.25" customHeight="1" x14ac:dyDescent="0.3">
      <c r="A50" s="64">
        <v>1</v>
      </c>
      <c r="B50" s="64"/>
      <c r="C50" s="64"/>
      <c r="D50" s="130" t="s">
        <v>144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  <c r="AC50" s="133" t="s">
        <v>148</v>
      </c>
      <c r="AD50" s="133"/>
      <c r="AE50" s="133"/>
      <c r="AF50" s="133"/>
      <c r="AG50" s="133"/>
      <c r="AH50" s="133"/>
      <c r="AI50" s="133"/>
      <c r="AJ50" s="133"/>
      <c r="AK50" s="133">
        <v>0</v>
      </c>
      <c r="AL50" s="133"/>
      <c r="AM50" s="133"/>
      <c r="AN50" s="133"/>
      <c r="AO50" s="133"/>
      <c r="AP50" s="133"/>
      <c r="AQ50" s="133"/>
      <c r="AR50" s="133"/>
      <c r="AS50" s="133" t="s">
        <v>148</v>
      </c>
      <c r="AT50" s="133"/>
      <c r="AU50" s="133"/>
      <c r="AV50" s="133"/>
      <c r="AW50" s="133"/>
      <c r="AX50" s="133"/>
      <c r="AY50" s="133"/>
      <c r="AZ50" s="133"/>
      <c r="BA50" s="19"/>
      <c r="BB50" s="19"/>
      <c r="BC50" s="44"/>
      <c r="BD50" s="44"/>
      <c r="BE50" s="44"/>
      <c r="BF50" s="44"/>
      <c r="BG50" s="19"/>
      <c r="BH50" s="19"/>
      <c r="CA50" s="1" t="s">
        <v>14</v>
      </c>
    </row>
    <row r="51" spans="1:79" ht="36" customHeight="1" x14ac:dyDescent="0.3">
      <c r="A51" s="64">
        <v>2</v>
      </c>
      <c r="B51" s="64"/>
      <c r="C51" s="64"/>
      <c r="D51" s="117" t="s">
        <v>132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  <c r="AC51" s="133">
        <f>764355+200000+150000</f>
        <v>1114355</v>
      </c>
      <c r="AD51" s="133"/>
      <c r="AE51" s="133"/>
      <c r="AF51" s="133"/>
      <c r="AG51" s="133"/>
      <c r="AH51" s="133"/>
      <c r="AI51" s="133"/>
      <c r="AJ51" s="133"/>
      <c r="AK51" s="133">
        <v>0</v>
      </c>
      <c r="AL51" s="133"/>
      <c r="AM51" s="133"/>
      <c r="AN51" s="133"/>
      <c r="AO51" s="133"/>
      <c r="AP51" s="133"/>
      <c r="AQ51" s="133"/>
      <c r="AR51" s="133"/>
      <c r="AS51" s="133">
        <f t="shared" ref="AS51:AS57" si="0">AC51+AK51</f>
        <v>1114355</v>
      </c>
      <c r="AT51" s="133"/>
      <c r="AU51" s="133"/>
      <c r="AV51" s="133"/>
      <c r="AW51" s="133"/>
      <c r="AX51" s="133"/>
      <c r="AY51" s="133"/>
      <c r="AZ51" s="133"/>
      <c r="BA51" s="19"/>
      <c r="BB51" s="19"/>
      <c r="BC51" s="44"/>
      <c r="BD51" s="44"/>
      <c r="BE51" s="44"/>
      <c r="BF51" s="44"/>
      <c r="BG51" s="44"/>
      <c r="BH51" s="44"/>
      <c r="BI51" s="44"/>
    </row>
    <row r="52" spans="1:79" ht="23.4" hidden="1" customHeight="1" x14ac:dyDescent="0.3">
      <c r="A52" s="64">
        <v>3</v>
      </c>
      <c r="B52" s="64"/>
      <c r="C52" s="64"/>
      <c r="D52" s="117" t="s">
        <v>90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9"/>
      <c r="AC52" s="133">
        <v>0</v>
      </c>
      <c r="AD52" s="133"/>
      <c r="AE52" s="133"/>
      <c r="AF52" s="133"/>
      <c r="AG52" s="133"/>
      <c r="AH52" s="133"/>
      <c r="AI52" s="133"/>
      <c r="AJ52" s="133"/>
      <c r="AK52" s="133">
        <v>0</v>
      </c>
      <c r="AL52" s="133"/>
      <c r="AM52" s="133"/>
      <c r="AN52" s="133"/>
      <c r="AO52" s="133"/>
      <c r="AP52" s="133"/>
      <c r="AQ52" s="133"/>
      <c r="AR52" s="133"/>
      <c r="AS52" s="133">
        <f t="shared" si="0"/>
        <v>0</v>
      </c>
      <c r="AT52" s="133"/>
      <c r="AU52" s="133"/>
      <c r="AV52" s="133"/>
      <c r="AW52" s="133"/>
      <c r="AX52" s="133"/>
      <c r="AY52" s="133"/>
      <c r="AZ52" s="133"/>
      <c r="BA52" s="19"/>
      <c r="BB52" s="19"/>
      <c r="BC52" s="19"/>
      <c r="BD52" s="19"/>
      <c r="BE52" s="19"/>
      <c r="BF52" s="19"/>
      <c r="BG52" s="19"/>
      <c r="BH52" s="19"/>
    </row>
    <row r="53" spans="1:79" ht="35.4" hidden="1" customHeight="1" x14ac:dyDescent="0.3">
      <c r="A53" s="64">
        <v>4</v>
      </c>
      <c r="B53" s="64"/>
      <c r="C53" s="64"/>
      <c r="D53" s="117" t="s">
        <v>94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133">
        <v>0</v>
      </c>
      <c r="AD53" s="133"/>
      <c r="AE53" s="133"/>
      <c r="AF53" s="133"/>
      <c r="AG53" s="133"/>
      <c r="AH53" s="133"/>
      <c r="AI53" s="133"/>
      <c r="AJ53" s="133"/>
      <c r="AK53" s="133">
        <v>0</v>
      </c>
      <c r="AL53" s="133"/>
      <c r="AM53" s="133"/>
      <c r="AN53" s="133"/>
      <c r="AO53" s="133"/>
      <c r="AP53" s="133"/>
      <c r="AQ53" s="133"/>
      <c r="AR53" s="133"/>
      <c r="AS53" s="133">
        <f t="shared" si="0"/>
        <v>0</v>
      </c>
      <c r="AT53" s="133"/>
      <c r="AU53" s="133"/>
      <c r="AV53" s="133"/>
      <c r="AW53" s="133"/>
      <c r="AX53" s="133"/>
      <c r="AY53" s="133"/>
      <c r="AZ53" s="133"/>
      <c r="BA53" s="19"/>
      <c r="BB53" s="19"/>
      <c r="BC53" s="19"/>
      <c r="BD53" s="19"/>
      <c r="BE53" s="19"/>
      <c r="BF53" s="19"/>
      <c r="BG53" s="19"/>
      <c r="BH53" s="19"/>
    </row>
    <row r="54" spans="1:79" ht="61" customHeight="1" x14ac:dyDescent="0.3">
      <c r="A54" s="134">
        <v>3</v>
      </c>
      <c r="B54" s="135"/>
      <c r="C54" s="136"/>
      <c r="D54" s="117" t="s">
        <v>147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4"/>
      <c r="AC54" s="55">
        <v>60000</v>
      </c>
      <c r="AD54" s="56"/>
      <c r="AE54" s="56"/>
      <c r="AF54" s="56"/>
      <c r="AG54" s="56"/>
      <c r="AH54" s="56"/>
      <c r="AI54" s="56"/>
      <c r="AJ54" s="57"/>
      <c r="AK54" s="55">
        <v>0</v>
      </c>
      <c r="AL54" s="56"/>
      <c r="AM54" s="56"/>
      <c r="AN54" s="56"/>
      <c r="AO54" s="56"/>
      <c r="AP54" s="56"/>
      <c r="AQ54" s="56"/>
      <c r="AR54" s="57"/>
      <c r="AS54" s="55">
        <v>60000</v>
      </c>
      <c r="AT54" s="56"/>
      <c r="AU54" s="56"/>
      <c r="AV54" s="56"/>
      <c r="AW54" s="56"/>
      <c r="AX54" s="56"/>
      <c r="AY54" s="56"/>
      <c r="AZ54" s="57"/>
      <c r="BA54" s="19"/>
      <c r="BB54" s="19"/>
      <c r="BC54" s="19"/>
      <c r="BD54" s="19"/>
      <c r="BE54" s="19"/>
      <c r="BF54" s="19"/>
      <c r="BG54" s="19"/>
      <c r="BH54" s="19"/>
    </row>
    <row r="55" spans="1:79" ht="42" customHeight="1" x14ac:dyDescent="0.3">
      <c r="A55" s="64">
        <v>4</v>
      </c>
      <c r="B55" s="64"/>
      <c r="C55" s="64"/>
      <c r="D55" s="117" t="s">
        <v>95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133">
        <f>1388285+10926+2085</f>
        <v>1401296</v>
      </c>
      <c r="AD55" s="133"/>
      <c r="AE55" s="133"/>
      <c r="AF55" s="133"/>
      <c r="AG55" s="133"/>
      <c r="AH55" s="133"/>
      <c r="AI55" s="133"/>
      <c r="AJ55" s="133"/>
      <c r="AK55" s="133">
        <v>3000</v>
      </c>
      <c r="AL55" s="133"/>
      <c r="AM55" s="133"/>
      <c r="AN55" s="133"/>
      <c r="AO55" s="133"/>
      <c r="AP55" s="133"/>
      <c r="AQ55" s="133"/>
      <c r="AR55" s="133"/>
      <c r="AS55" s="133">
        <f t="shared" si="0"/>
        <v>1404296</v>
      </c>
      <c r="AT55" s="133"/>
      <c r="AU55" s="133"/>
      <c r="AV55" s="133"/>
      <c r="AW55" s="133"/>
      <c r="AX55" s="133"/>
      <c r="AY55" s="133"/>
      <c r="AZ55" s="133"/>
      <c r="BA55" s="19"/>
      <c r="BB55" s="19"/>
      <c r="BC55" s="19"/>
      <c r="BD55" s="19"/>
      <c r="BE55" s="19"/>
      <c r="BF55" s="19"/>
      <c r="BG55" s="19"/>
      <c r="BH55" s="19"/>
    </row>
    <row r="56" spans="1:79" ht="31.75" customHeight="1" x14ac:dyDescent="0.3">
      <c r="A56" s="64">
        <v>5</v>
      </c>
      <c r="B56" s="64"/>
      <c r="C56" s="64"/>
      <c r="D56" s="117" t="s">
        <v>96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9"/>
      <c r="AC56" s="133">
        <v>4466220</v>
      </c>
      <c r="AD56" s="133"/>
      <c r="AE56" s="133"/>
      <c r="AF56" s="133"/>
      <c r="AG56" s="133"/>
      <c r="AH56" s="133"/>
      <c r="AI56" s="133"/>
      <c r="AJ56" s="133"/>
      <c r="AK56" s="133">
        <v>0</v>
      </c>
      <c r="AL56" s="133"/>
      <c r="AM56" s="133"/>
      <c r="AN56" s="133"/>
      <c r="AO56" s="133"/>
      <c r="AP56" s="133"/>
      <c r="AQ56" s="133"/>
      <c r="AR56" s="133"/>
      <c r="AS56" s="133">
        <f t="shared" si="0"/>
        <v>4466220</v>
      </c>
      <c r="AT56" s="133"/>
      <c r="AU56" s="133"/>
      <c r="AV56" s="133"/>
      <c r="AW56" s="133"/>
      <c r="AX56" s="133"/>
      <c r="AY56" s="133"/>
      <c r="AZ56" s="133"/>
      <c r="BA56" s="19"/>
      <c r="BB56" s="19"/>
      <c r="BC56" s="19"/>
      <c r="BD56" s="19"/>
      <c r="BE56" s="19"/>
      <c r="BF56" s="19"/>
      <c r="BG56" s="19"/>
      <c r="BH56" s="19"/>
    </row>
    <row r="57" spans="1:79" s="4" customFormat="1" ht="19.75" customHeight="1" x14ac:dyDescent="0.3">
      <c r="A57" s="59"/>
      <c r="B57" s="59"/>
      <c r="C57" s="59"/>
      <c r="D57" s="60" t="s">
        <v>64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63">
        <f>150000+AC51+AC54+AC55+AC56</f>
        <v>7191871</v>
      </c>
      <c r="AD57" s="63"/>
      <c r="AE57" s="63"/>
      <c r="AF57" s="63"/>
      <c r="AG57" s="63"/>
      <c r="AH57" s="63"/>
      <c r="AI57" s="63"/>
      <c r="AJ57" s="63"/>
      <c r="AK57" s="63">
        <v>3000</v>
      </c>
      <c r="AL57" s="63"/>
      <c r="AM57" s="63"/>
      <c r="AN57" s="63"/>
      <c r="AO57" s="63"/>
      <c r="AP57" s="63"/>
      <c r="AQ57" s="63"/>
      <c r="AR57" s="63"/>
      <c r="AS57" s="63">
        <f t="shared" si="0"/>
        <v>7194871</v>
      </c>
      <c r="AT57" s="63"/>
      <c r="AU57" s="63"/>
      <c r="AV57" s="63"/>
      <c r="AW57" s="63"/>
      <c r="AX57" s="63"/>
      <c r="AY57" s="63"/>
      <c r="AZ57" s="63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3">
      <c r="A59" s="58" t="s">
        <v>42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ht="15" customHeight="1" x14ac:dyDescent="0.3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" customHeight="1" x14ac:dyDescent="0.3">
      <c r="A61" s="64" t="s">
        <v>28</v>
      </c>
      <c r="B61" s="64"/>
      <c r="C61" s="64"/>
      <c r="D61" s="67" t="s">
        <v>34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64" t="s">
        <v>29</v>
      </c>
      <c r="AC61" s="64"/>
      <c r="AD61" s="64"/>
      <c r="AE61" s="64"/>
      <c r="AF61" s="64"/>
      <c r="AG61" s="64"/>
      <c r="AH61" s="64"/>
      <c r="AI61" s="64"/>
      <c r="AJ61" s="64" t="s">
        <v>30</v>
      </c>
      <c r="AK61" s="64"/>
      <c r="AL61" s="64"/>
      <c r="AM61" s="64"/>
      <c r="AN61" s="64"/>
      <c r="AO61" s="64"/>
      <c r="AP61" s="64"/>
      <c r="AQ61" s="64"/>
      <c r="AR61" s="64" t="s">
        <v>27</v>
      </c>
      <c r="AS61" s="64"/>
      <c r="AT61" s="64"/>
      <c r="AU61" s="64"/>
      <c r="AV61" s="64"/>
      <c r="AW61" s="64"/>
      <c r="AX61" s="64"/>
      <c r="AY61" s="64"/>
    </row>
    <row r="62" spans="1:79" ht="29.15" customHeight="1" x14ac:dyDescent="0.3">
      <c r="A62" s="64"/>
      <c r="B62" s="64"/>
      <c r="C62" s="64"/>
      <c r="D62" s="7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</row>
    <row r="63" spans="1:79" ht="15.75" customHeight="1" x14ac:dyDescent="0.3">
      <c r="A63" s="116">
        <v>1</v>
      </c>
      <c r="B63" s="116"/>
      <c r="C63" s="116"/>
      <c r="D63" s="49">
        <v>2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116">
        <v>3</v>
      </c>
      <c r="AC63" s="116"/>
      <c r="AD63" s="116"/>
      <c r="AE63" s="116"/>
      <c r="AF63" s="116"/>
      <c r="AG63" s="116"/>
      <c r="AH63" s="116"/>
      <c r="AI63" s="116"/>
      <c r="AJ63" s="116">
        <v>4</v>
      </c>
      <c r="AK63" s="116"/>
      <c r="AL63" s="116"/>
      <c r="AM63" s="116"/>
      <c r="AN63" s="116"/>
      <c r="AO63" s="116"/>
      <c r="AP63" s="116"/>
      <c r="AQ63" s="116"/>
      <c r="AR63" s="116">
        <v>5</v>
      </c>
      <c r="AS63" s="116"/>
      <c r="AT63" s="116"/>
      <c r="AU63" s="116"/>
      <c r="AV63" s="116"/>
      <c r="AW63" s="116"/>
      <c r="AX63" s="116"/>
      <c r="AY63" s="116"/>
    </row>
    <row r="64" spans="1:79" ht="50.4" customHeight="1" x14ac:dyDescent="0.3">
      <c r="A64" s="116">
        <v>1</v>
      </c>
      <c r="B64" s="116"/>
      <c r="C64" s="116"/>
      <c r="D64" s="120" t="s">
        <v>146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2"/>
      <c r="AB64" s="133">
        <f>AC57</f>
        <v>7191871</v>
      </c>
      <c r="AC64" s="133"/>
      <c r="AD64" s="133"/>
      <c r="AE64" s="133"/>
      <c r="AF64" s="133"/>
      <c r="AG64" s="133"/>
      <c r="AH64" s="133"/>
      <c r="AI64" s="133"/>
      <c r="AJ64" s="133">
        <f>AK57</f>
        <v>3000</v>
      </c>
      <c r="AK64" s="133"/>
      <c r="AL64" s="133"/>
      <c r="AM64" s="133"/>
      <c r="AN64" s="133"/>
      <c r="AO64" s="133"/>
      <c r="AP64" s="133"/>
      <c r="AQ64" s="133"/>
      <c r="AR64" s="133">
        <f>AS57</f>
        <v>7194871</v>
      </c>
      <c r="AS64" s="133"/>
      <c r="AT64" s="133"/>
      <c r="AU64" s="133"/>
      <c r="AV64" s="133"/>
      <c r="AW64" s="133"/>
      <c r="AX64" s="133"/>
      <c r="AY64" s="133"/>
      <c r="CA64" s="1" t="s">
        <v>15</v>
      </c>
    </row>
    <row r="65" spans="1:79" s="4" customFormat="1" ht="18.649999999999999" customHeight="1" x14ac:dyDescent="0.3">
      <c r="A65" s="82"/>
      <c r="B65" s="82"/>
      <c r="C65" s="82"/>
      <c r="D65" s="60" t="s">
        <v>27</v>
      </c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6"/>
      <c r="AB65" s="63">
        <f>AB64</f>
        <v>7191871</v>
      </c>
      <c r="AC65" s="63"/>
      <c r="AD65" s="63"/>
      <c r="AE65" s="63"/>
      <c r="AF65" s="63"/>
      <c r="AG65" s="63"/>
      <c r="AH65" s="63"/>
      <c r="AI65" s="63"/>
      <c r="AJ65" s="63">
        <f>AJ64</f>
        <v>3000</v>
      </c>
      <c r="AK65" s="63"/>
      <c r="AL65" s="63"/>
      <c r="AM65" s="63"/>
      <c r="AN65" s="63"/>
      <c r="AO65" s="63"/>
      <c r="AP65" s="63"/>
      <c r="AQ65" s="63"/>
      <c r="AR65" s="63">
        <f>AB65+AJ65</f>
        <v>7194871</v>
      </c>
      <c r="AS65" s="63"/>
      <c r="AT65" s="63"/>
      <c r="AU65" s="63"/>
      <c r="AV65" s="63"/>
      <c r="AW65" s="63"/>
      <c r="AX65" s="63"/>
      <c r="AY65" s="63"/>
      <c r="CA65" s="4" t="s">
        <v>16</v>
      </c>
    </row>
    <row r="67" spans="1:79" ht="15.75" customHeight="1" x14ac:dyDescent="0.3">
      <c r="A67" s="95" t="s">
        <v>43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30" customHeight="1" x14ac:dyDescent="0.3">
      <c r="A68" s="64" t="s">
        <v>28</v>
      </c>
      <c r="B68" s="64"/>
      <c r="C68" s="64"/>
      <c r="D68" s="64"/>
      <c r="E68" s="64"/>
      <c r="F68" s="64"/>
      <c r="G68" s="134" t="s">
        <v>44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6"/>
      <c r="Z68" s="64" t="s">
        <v>2</v>
      </c>
      <c r="AA68" s="64"/>
      <c r="AB68" s="64"/>
      <c r="AC68" s="64"/>
      <c r="AD68" s="64"/>
      <c r="AE68" s="64" t="s">
        <v>1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134" t="s">
        <v>29</v>
      </c>
      <c r="AP68" s="135"/>
      <c r="AQ68" s="135"/>
      <c r="AR68" s="135"/>
      <c r="AS68" s="135"/>
      <c r="AT68" s="135"/>
      <c r="AU68" s="135"/>
      <c r="AV68" s="136"/>
      <c r="AW68" s="134" t="s">
        <v>30</v>
      </c>
      <c r="AX68" s="135"/>
      <c r="AY68" s="135"/>
      <c r="AZ68" s="135"/>
      <c r="BA68" s="135"/>
      <c r="BB68" s="135"/>
      <c r="BC68" s="135"/>
      <c r="BD68" s="136"/>
      <c r="BE68" s="134" t="s">
        <v>27</v>
      </c>
      <c r="BF68" s="135"/>
      <c r="BG68" s="135"/>
      <c r="BH68" s="135"/>
      <c r="BI68" s="135"/>
      <c r="BJ68" s="135"/>
      <c r="BK68" s="135"/>
      <c r="BL68" s="136"/>
    </row>
    <row r="69" spans="1:79" ht="15.75" customHeight="1" x14ac:dyDescent="0.3">
      <c r="A69" s="64">
        <v>1</v>
      </c>
      <c r="B69" s="64"/>
      <c r="C69" s="64"/>
      <c r="D69" s="64"/>
      <c r="E69" s="64"/>
      <c r="F69" s="64"/>
      <c r="G69" s="134">
        <v>2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64">
        <v>3</v>
      </c>
      <c r="AA69" s="64"/>
      <c r="AB69" s="64"/>
      <c r="AC69" s="64"/>
      <c r="AD69" s="64"/>
      <c r="AE69" s="64">
        <v>4</v>
      </c>
      <c r="AF69" s="64"/>
      <c r="AG69" s="64"/>
      <c r="AH69" s="64"/>
      <c r="AI69" s="64"/>
      <c r="AJ69" s="64"/>
      <c r="AK69" s="64"/>
      <c r="AL69" s="64"/>
      <c r="AM69" s="64"/>
      <c r="AN69" s="64"/>
      <c r="AO69" s="64">
        <v>5</v>
      </c>
      <c r="AP69" s="64"/>
      <c r="AQ69" s="64"/>
      <c r="AR69" s="64"/>
      <c r="AS69" s="64"/>
      <c r="AT69" s="64"/>
      <c r="AU69" s="64"/>
      <c r="AV69" s="64"/>
      <c r="AW69" s="64">
        <v>6</v>
      </c>
      <c r="AX69" s="64"/>
      <c r="AY69" s="64"/>
      <c r="AZ69" s="64"/>
      <c r="BA69" s="64"/>
      <c r="BB69" s="64"/>
      <c r="BC69" s="64"/>
      <c r="BD69" s="64"/>
      <c r="BE69" s="64">
        <v>7</v>
      </c>
      <c r="BF69" s="64"/>
      <c r="BG69" s="64"/>
      <c r="BH69" s="64"/>
      <c r="BI69" s="64"/>
      <c r="BJ69" s="64"/>
      <c r="BK69" s="64"/>
      <c r="BL69" s="64"/>
    </row>
    <row r="70" spans="1:79" ht="12.75" hidden="1" customHeight="1" x14ac:dyDescent="0.3">
      <c r="A70" s="116" t="s">
        <v>33</v>
      </c>
      <c r="B70" s="116"/>
      <c r="C70" s="116"/>
      <c r="D70" s="116"/>
      <c r="E70" s="116"/>
      <c r="F70" s="116"/>
      <c r="G70" s="150" t="s">
        <v>7</v>
      </c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2"/>
      <c r="Z70" s="116" t="s">
        <v>19</v>
      </c>
      <c r="AA70" s="116"/>
      <c r="AB70" s="116"/>
      <c r="AC70" s="116"/>
      <c r="AD70" s="116"/>
      <c r="AE70" s="153" t="s">
        <v>32</v>
      </c>
      <c r="AF70" s="153"/>
      <c r="AG70" s="153"/>
      <c r="AH70" s="153"/>
      <c r="AI70" s="153"/>
      <c r="AJ70" s="153"/>
      <c r="AK70" s="153"/>
      <c r="AL70" s="153"/>
      <c r="AM70" s="153"/>
      <c r="AN70" s="150"/>
      <c r="AO70" s="65" t="s">
        <v>8</v>
      </c>
      <c r="AP70" s="65"/>
      <c r="AQ70" s="65"/>
      <c r="AR70" s="65"/>
      <c r="AS70" s="65"/>
      <c r="AT70" s="65"/>
      <c r="AU70" s="65"/>
      <c r="AV70" s="65"/>
      <c r="AW70" s="65" t="s">
        <v>31</v>
      </c>
      <c r="AX70" s="65"/>
      <c r="AY70" s="65"/>
      <c r="AZ70" s="65"/>
      <c r="BA70" s="65"/>
      <c r="BB70" s="65"/>
      <c r="BC70" s="65"/>
      <c r="BD70" s="65"/>
      <c r="BE70" s="65" t="s">
        <v>10</v>
      </c>
      <c r="BF70" s="65"/>
      <c r="BG70" s="65"/>
      <c r="BH70" s="65"/>
      <c r="BI70" s="65"/>
      <c r="BJ70" s="65"/>
      <c r="BK70" s="65"/>
      <c r="BL70" s="65"/>
      <c r="CA70" s="1" t="s">
        <v>17</v>
      </c>
    </row>
    <row r="71" spans="1:79" s="4" customFormat="1" ht="12.75" customHeight="1" x14ac:dyDescent="0.3">
      <c r="A71" s="82">
        <v>0</v>
      </c>
      <c r="B71" s="82"/>
      <c r="C71" s="82"/>
      <c r="D71" s="82"/>
      <c r="E71" s="82"/>
      <c r="F71" s="82"/>
      <c r="G71" s="143" t="s">
        <v>65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5"/>
      <c r="Z71" s="146"/>
      <c r="AA71" s="146"/>
      <c r="AB71" s="146"/>
      <c r="AC71" s="146"/>
      <c r="AD71" s="146"/>
      <c r="AE71" s="147"/>
      <c r="AF71" s="147"/>
      <c r="AG71" s="147"/>
      <c r="AH71" s="147"/>
      <c r="AI71" s="147"/>
      <c r="AJ71" s="147"/>
      <c r="AK71" s="147"/>
      <c r="AL71" s="147"/>
      <c r="AM71" s="147"/>
      <c r="AN71" s="148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CA71" s="4" t="s">
        <v>18</v>
      </c>
    </row>
    <row r="72" spans="1:79" ht="24.65" customHeight="1" x14ac:dyDescent="0.3">
      <c r="A72" s="116">
        <v>1</v>
      </c>
      <c r="B72" s="116"/>
      <c r="C72" s="116"/>
      <c r="D72" s="116"/>
      <c r="E72" s="116"/>
      <c r="F72" s="116"/>
      <c r="G72" s="52" t="s">
        <v>97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9"/>
      <c r="Z72" s="73" t="s">
        <v>66</v>
      </c>
      <c r="AA72" s="74"/>
      <c r="AB72" s="74"/>
      <c r="AC72" s="74"/>
      <c r="AD72" s="75"/>
      <c r="AE72" s="129" t="s">
        <v>98</v>
      </c>
      <c r="AF72" s="129"/>
      <c r="AG72" s="129"/>
      <c r="AH72" s="129"/>
      <c r="AI72" s="129"/>
      <c r="AJ72" s="129"/>
      <c r="AK72" s="129"/>
      <c r="AL72" s="129"/>
      <c r="AM72" s="129"/>
      <c r="AN72" s="154"/>
      <c r="AO72" s="133">
        <v>3</v>
      </c>
      <c r="AP72" s="133"/>
      <c r="AQ72" s="133"/>
      <c r="AR72" s="133"/>
      <c r="AS72" s="133"/>
      <c r="AT72" s="133"/>
      <c r="AU72" s="133"/>
      <c r="AV72" s="133"/>
      <c r="AW72" s="133">
        <v>1</v>
      </c>
      <c r="AX72" s="133"/>
      <c r="AY72" s="133"/>
      <c r="AZ72" s="133"/>
      <c r="BA72" s="133"/>
      <c r="BB72" s="133"/>
      <c r="BC72" s="133"/>
      <c r="BD72" s="133"/>
      <c r="BE72" s="133">
        <v>3</v>
      </c>
      <c r="BF72" s="133"/>
      <c r="BG72" s="133"/>
      <c r="BH72" s="133"/>
      <c r="BI72" s="133"/>
      <c r="BJ72" s="133"/>
      <c r="BK72" s="133"/>
      <c r="BL72" s="133"/>
    </row>
    <row r="73" spans="1:79" ht="19.25" customHeight="1" x14ac:dyDescent="0.3">
      <c r="A73" s="116">
        <v>2</v>
      </c>
      <c r="B73" s="116"/>
      <c r="C73" s="116"/>
      <c r="D73" s="116"/>
      <c r="E73" s="116"/>
      <c r="F73" s="116"/>
      <c r="G73" s="52" t="s">
        <v>99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9"/>
      <c r="Z73" s="76"/>
      <c r="AA73" s="77"/>
      <c r="AB73" s="77"/>
      <c r="AC73" s="77"/>
      <c r="AD73" s="78"/>
      <c r="AE73" s="73" t="s">
        <v>68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133">
        <v>40</v>
      </c>
      <c r="AP73" s="133"/>
      <c r="AQ73" s="133"/>
      <c r="AR73" s="133"/>
      <c r="AS73" s="133"/>
      <c r="AT73" s="133"/>
      <c r="AU73" s="133"/>
      <c r="AV73" s="133"/>
      <c r="AW73" s="133">
        <v>0</v>
      </c>
      <c r="AX73" s="133"/>
      <c r="AY73" s="133"/>
      <c r="AZ73" s="133"/>
      <c r="BA73" s="133"/>
      <c r="BB73" s="133"/>
      <c r="BC73" s="133"/>
      <c r="BD73" s="133"/>
      <c r="BE73" s="133">
        <f t="shared" ref="BE73:BE116" si="1">AO73+AW73</f>
        <v>40</v>
      </c>
      <c r="BF73" s="133"/>
      <c r="BG73" s="133"/>
      <c r="BH73" s="133"/>
      <c r="BI73" s="133"/>
      <c r="BJ73" s="133"/>
      <c r="BK73" s="133"/>
      <c r="BL73" s="133"/>
    </row>
    <row r="74" spans="1:79" ht="23.4" customHeight="1" x14ac:dyDescent="0.3">
      <c r="A74" s="116">
        <v>3</v>
      </c>
      <c r="B74" s="116"/>
      <c r="C74" s="116"/>
      <c r="D74" s="116"/>
      <c r="E74" s="116"/>
      <c r="F74" s="116"/>
      <c r="G74" s="52" t="s">
        <v>91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9"/>
      <c r="Z74" s="76"/>
      <c r="AA74" s="77"/>
      <c r="AB74" s="77"/>
      <c r="AC74" s="77"/>
      <c r="AD74" s="78"/>
      <c r="AE74" s="76"/>
      <c r="AF74" s="77"/>
      <c r="AG74" s="77"/>
      <c r="AH74" s="77"/>
      <c r="AI74" s="77"/>
      <c r="AJ74" s="77"/>
      <c r="AK74" s="77"/>
      <c r="AL74" s="77"/>
      <c r="AM74" s="77"/>
      <c r="AN74" s="78"/>
      <c r="AO74" s="133">
        <v>8</v>
      </c>
      <c r="AP74" s="133"/>
      <c r="AQ74" s="133"/>
      <c r="AR74" s="133"/>
      <c r="AS74" s="133"/>
      <c r="AT74" s="133"/>
      <c r="AU74" s="133"/>
      <c r="AV74" s="133"/>
      <c r="AW74" s="133">
        <v>0</v>
      </c>
      <c r="AX74" s="133"/>
      <c r="AY74" s="133"/>
      <c r="AZ74" s="133"/>
      <c r="BA74" s="133"/>
      <c r="BB74" s="133"/>
      <c r="BC74" s="133"/>
      <c r="BD74" s="133"/>
      <c r="BE74" s="133">
        <f t="shared" si="1"/>
        <v>8</v>
      </c>
      <c r="BF74" s="133"/>
      <c r="BG74" s="133"/>
      <c r="BH74" s="133"/>
      <c r="BI74" s="133"/>
      <c r="BJ74" s="133"/>
      <c r="BK74" s="133"/>
      <c r="BL74" s="133"/>
    </row>
    <row r="75" spans="1:79" ht="23.4" customHeight="1" x14ac:dyDescent="0.3">
      <c r="A75" s="116">
        <v>4</v>
      </c>
      <c r="B75" s="116"/>
      <c r="C75" s="116"/>
      <c r="D75" s="116"/>
      <c r="E75" s="116"/>
      <c r="F75" s="116"/>
      <c r="G75" s="52" t="s">
        <v>92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9"/>
      <c r="Z75" s="76"/>
      <c r="AA75" s="77"/>
      <c r="AB75" s="77"/>
      <c r="AC75" s="77"/>
      <c r="AD75" s="78"/>
      <c r="AE75" s="76"/>
      <c r="AF75" s="77"/>
      <c r="AG75" s="77"/>
      <c r="AH75" s="77"/>
      <c r="AI75" s="77"/>
      <c r="AJ75" s="77"/>
      <c r="AK75" s="77"/>
      <c r="AL75" s="77"/>
      <c r="AM75" s="77"/>
      <c r="AN75" s="78"/>
      <c r="AO75" s="157">
        <v>21.5</v>
      </c>
      <c r="AP75" s="157"/>
      <c r="AQ75" s="157"/>
      <c r="AR75" s="157"/>
      <c r="AS75" s="157"/>
      <c r="AT75" s="157"/>
      <c r="AU75" s="157"/>
      <c r="AV75" s="157"/>
      <c r="AW75" s="157">
        <v>0</v>
      </c>
      <c r="AX75" s="157"/>
      <c r="AY75" s="157"/>
      <c r="AZ75" s="157"/>
      <c r="BA75" s="157"/>
      <c r="BB75" s="157"/>
      <c r="BC75" s="157"/>
      <c r="BD75" s="157"/>
      <c r="BE75" s="157">
        <f t="shared" si="1"/>
        <v>21.5</v>
      </c>
      <c r="BF75" s="157"/>
      <c r="BG75" s="157"/>
      <c r="BH75" s="157"/>
      <c r="BI75" s="157"/>
      <c r="BJ75" s="157"/>
      <c r="BK75" s="157"/>
      <c r="BL75" s="157"/>
    </row>
    <row r="76" spans="1:79" ht="24" customHeight="1" x14ac:dyDescent="0.3">
      <c r="A76" s="116">
        <v>5</v>
      </c>
      <c r="B76" s="116"/>
      <c r="C76" s="116"/>
      <c r="D76" s="116"/>
      <c r="E76" s="116"/>
      <c r="F76" s="116"/>
      <c r="G76" s="52" t="s">
        <v>100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9"/>
      <c r="Z76" s="76"/>
      <c r="AA76" s="77"/>
      <c r="AB76" s="77"/>
      <c r="AC76" s="77"/>
      <c r="AD76" s="78"/>
      <c r="AE76" s="76"/>
      <c r="AF76" s="77"/>
      <c r="AG76" s="77"/>
      <c r="AH76" s="77"/>
      <c r="AI76" s="77"/>
      <c r="AJ76" s="77"/>
      <c r="AK76" s="77"/>
      <c r="AL76" s="77"/>
      <c r="AM76" s="77"/>
      <c r="AN76" s="78"/>
      <c r="AO76" s="133">
        <v>1</v>
      </c>
      <c r="AP76" s="133"/>
      <c r="AQ76" s="133"/>
      <c r="AR76" s="133"/>
      <c r="AS76" s="133"/>
      <c r="AT76" s="133"/>
      <c r="AU76" s="133"/>
      <c r="AV76" s="133"/>
      <c r="AW76" s="133">
        <v>0</v>
      </c>
      <c r="AX76" s="133"/>
      <c r="AY76" s="133"/>
      <c r="AZ76" s="133"/>
      <c r="BA76" s="133"/>
      <c r="BB76" s="133"/>
      <c r="BC76" s="133"/>
      <c r="BD76" s="133"/>
      <c r="BE76" s="133">
        <f t="shared" si="1"/>
        <v>1</v>
      </c>
      <c r="BF76" s="133"/>
      <c r="BG76" s="133"/>
      <c r="BH76" s="133"/>
      <c r="BI76" s="133"/>
      <c r="BJ76" s="133"/>
      <c r="BK76" s="133"/>
      <c r="BL76" s="133"/>
    </row>
    <row r="77" spans="1:79" ht="18" customHeight="1" x14ac:dyDescent="0.3">
      <c r="A77" s="116">
        <v>6</v>
      </c>
      <c r="B77" s="116"/>
      <c r="C77" s="116"/>
      <c r="D77" s="116"/>
      <c r="E77" s="116"/>
      <c r="F77" s="116"/>
      <c r="G77" s="52" t="s">
        <v>93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9"/>
      <c r="Z77" s="76"/>
      <c r="AA77" s="77"/>
      <c r="AB77" s="77"/>
      <c r="AC77" s="77"/>
      <c r="AD77" s="78"/>
      <c r="AE77" s="76"/>
      <c r="AF77" s="77"/>
      <c r="AG77" s="77"/>
      <c r="AH77" s="77"/>
      <c r="AI77" s="77"/>
      <c r="AJ77" s="77"/>
      <c r="AK77" s="77"/>
      <c r="AL77" s="77"/>
      <c r="AM77" s="77"/>
      <c r="AN77" s="78"/>
      <c r="AO77" s="157">
        <v>9.5</v>
      </c>
      <c r="AP77" s="157"/>
      <c r="AQ77" s="157"/>
      <c r="AR77" s="157"/>
      <c r="AS77" s="157"/>
      <c r="AT77" s="157"/>
      <c r="AU77" s="157"/>
      <c r="AV77" s="157"/>
      <c r="AW77" s="157">
        <v>0</v>
      </c>
      <c r="AX77" s="157"/>
      <c r="AY77" s="157"/>
      <c r="AZ77" s="157"/>
      <c r="BA77" s="157"/>
      <c r="BB77" s="157"/>
      <c r="BC77" s="157"/>
      <c r="BD77" s="157"/>
      <c r="BE77" s="157">
        <f t="shared" si="1"/>
        <v>9.5</v>
      </c>
      <c r="BF77" s="157"/>
      <c r="BG77" s="157"/>
      <c r="BH77" s="157"/>
      <c r="BI77" s="157"/>
      <c r="BJ77" s="157"/>
      <c r="BK77" s="157"/>
      <c r="BL77" s="157"/>
    </row>
    <row r="78" spans="1:79" ht="16.25" hidden="1" customHeight="1" x14ac:dyDescent="0.3">
      <c r="A78" s="116">
        <v>7</v>
      </c>
      <c r="B78" s="116"/>
      <c r="C78" s="116"/>
      <c r="D78" s="116"/>
      <c r="E78" s="116"/>
      <c r="F78" s="116"/>
      <c r="G78" s="52" t="s">
        <v>101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79"/>
      <c r="AA78" s="80"/>
      <c r="AB78" s="80"/>
      <c r="AC78" s="80"/>
      <c r="AD78" s="81"/>
      <c r="AE78" s="79"/>
      <c r="AF78" s="80"/>
      <c r="AG78" s="80"/>
      <c r="AH78" s="80"/>
      <c r="AI78" s="80"/>
      <c r="AJ78" s="80"/>
      <c r="AK78" s="80"/>
      <c r="AL78" s="80"/>
      <c r="AM78" s="80"/>
      <c r="AN78" s="81"/>
      <c r="AO78" s="133">
        <v>1</v>
      </c>
      <c r="AP78" s="133"/>
      <c r="AQ78" s="133"/>
      <c r="AR78" s="133"/>
      <c r="AS78" s="133"/>
      <c r="AT78" s="133"/>
      <c r="AU78" s="133"/>
      <c r="AV78" s="133"/>
      <c r="AW78" s="133">
        <v>0</v>
      </c>
      <c r="AX78" s="133"/>
      <c r="AY78" s="133"/>
      <c r="AZ78" s="133"/>
      <c r="BA78" s="133"/>
      <c r="BB78" s="133"/>
      <c r="BC78" s="133"/>
      <c r="BD78" s="133"/>
      <c r="BE78" s="133">
        <f t="shared" si="1"/>
        <v>1</v>
      </c>
      <c r="BF78" s="133"/>
      <c r="BG78" s="133"/>
      <c r="BH78" s="133"/>
      <c r="BI78" s="133"/>
      <c r="BJ78" s="133"/>
      <c r="BK78" s="133"/>
      <c r="BL78" s="133"/>
    </row>
    <row r="79" spans="1:79" ht="28.25" customHeight="1" x14ac:dyDescent="0.3">
      <c r="A79" s="116">
        <v>7</v>
      </c>
      <c r="B79" s="116"/>
      <c r="C79" s="116"/>
      <c r="D79" s="116"/>
      <c r="E79" s="116"/>
      <c r="F79" s="116"/>
      <c r="G79" s="52" t="s">
        <v>102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9"/>
      <c r="Z79" s="74" t="s">
        <v>145</v>
      </c>
      <c r="AA79" s="74"/>
      <c r="AB79" s="74"/>
      <c r="AC79" s="74"/>
      <c r="AD79" s="74"/>
      <c r="AE79" s="74" t="s">
        <v>69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133">
        <v>4466220</v>
      </c>
      <c r="AP79" s="133"/>
      <c r="AQ79" s="133"/>
      <c r="AR79" s="133"/>
      <c r="AS79" s="133"/>
      <c r="AT79" s="133"/>
      <c r="AU79" s="133"/>
      <c r="AV79" s="133"/>
      <c r="AW79" s="133">
        <v>0</v>
      </c>
      <c r="AX79" s="133"/>
      <c r="AY79" s="133"/>
      <c r="AZ79" s="133"/>
      <c r="BA79" s="133"/>
      <c r="BB79" s="133"/>
      <c r="BC79" s="133"/>
      <c r="BD79" s="133"/>
      <c r="BE79" s="133">
        <f t="shared" si="1"/>
        <v>4466220</v>
      </c>
      <c r="BF79" s="133"/>
      <c r="BG79" s="133"/>
      <c r="BH79" s="133"/>
      <c r="BI79" s="133"/>
      <c r="BJ79" s="133"/>
      <c r="BK79" s="133"/>
      <c r="BL79" s="133"/>
    </row>
    <row r="80" spans="1:79" ht="27" customHeight="1" x14ac:dyDescent="0.3">
      <c r="A80" s="116">
        <v>8</v>
      </c>
      <c r="B80" s="116"/>
      <c r="C80" s="116"/>
      <c r="D80" s="116"/>
      <c r="E80" s="116"/>
      <c r="F80" s="116"/>
      <c r="G80" s="52" t="s">
        <v>103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9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133">
        <f>1388285+10926+2085</f>
        <v>1401296</v>
      </c>
      <c r="AP80" s="133"/>
      <c r="AQ80" s="133"/>
      <c r="AR80" s="133"/>
      <c r="AS80" s="133"/>
      <c r="AT80" s="133"/>
      <c r="AU80" s="133"/>
      <c r="AV80" s="133"/>
      <c r="AW80" s="133">
        <v>3000</v>
      </c>
      <c r="AX80" s="133"/>
      <c r="AY80" s="133"/>
      <c r="AZ80" s="133"/>
      <c r="BA80" s="133"/>
      <c r="BB80" s="133"/>
      <c r="BC80" s="133"/>
      <c r="BD80" s="133"/>
      <c r="BE80" s="133">
        <f>AO80+AW80</f>
        <v>1404296</v>
      </c>
      <c r="BF80" s="133"/>
      <c r="BG80" s="133"/>
      <c r="BH80" s="133"/>
      <c r="BI80" s="133"/>
      <c r="BJ80" s="133"/>
      <c r="BK80" s="133"/>
      <c r="BL80" s="133"/>
    </row>
    <row r="81" spans="1:64" ht="15.5" hidden="1" customHeight="1" x14ac:dyDescent="0.35"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15.5" hidden="1" customHeight="1" x14ac:dyDescent="0.35"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64" ht="47.4" hidden="1" customHeight="1" x14ac:dyDescent="0.3">
      <c r="A83" s="116">
        <v>33</v>
      </c>
      <c r="B83" s="116"/>
      <c r="C83" s="116"/>
      <c r="D83" s="116"/>
      <c r="E83" s="116"/>
      <c r="F83" s="116"/>
      <c r="G83" s="52" t="s">
        <v>104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9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133">
        <v>0</v>
      </c>
      <c r="AP83" s="133"/>
      <c r="AQ83" s="133"/>
      <c r="AR83" s="133"/>
      <c r="AS83" s="133"/>
      <c r="AT83" s="133"/>
      <c r="AU83" s="133"/>
      <c r="AV83" s="133"/>
      <c r="AW83" s="133">
        <v>0</v>
      </c>
      <c r="AX83" s="133"/>
      <c r="AY83" s="133"/>
      <c r="AZ83" s="133"/>
      <c r="BA83" s="133"/>
      <c r="BB83" s="133"/>
      <c r="BC83" s="133"/>
      <c r="BD83" s="133"/>
      <c r="BE83" s="133">
        <f t="shared" si="1"/>
        <v>0</v>
      </c>
      <c r="BF83" s="133"/>
      <c r="BG83" s="133"/>
      <c r="BH83" s="133"/>
      <c r="BI83" s="133"/>
      <c r="BJ83" s="133"/>
      <c r="BK83" s="133"/>
      <c r="BL83" s="133"/>
    </row>
    <row r="84" spans="1:64" ht="40.25" hidden="1" customHeight="1" x14ac:dyDescent="0.3">
      <c r="A84" s="116">
        <v>34</v>
      </c>
      <c r="B84" s="116"/>
      <c r="C84" s="116"/>
      <c r="D84" s="116"/>
      <c r="E84" s="116"/>
      <c r="F84" s="116"/>
      <c r="G84" s="52" t="s">
        <v>105</v>
      </c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9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133">
        <v>0</v>
      </c>
      <c r="AP84" s="133"/>
      <c r="AQ84" s="133"/>
      <c r="AR84" s="133"/>
      <c r="AS84" s="133"/>
      <c r="AT84" s="133"/>
      <c r="AU84" s="133"/>
      <c r="AV84" s="133"/>
      <c r="AW84" s="133">
        <v>0</v>
      </c>
      <c r="AX84" s="133"/>
      <c r="AY84" s="133"/>
      <c r="AZ84" s="133"/>
      <c r="BA84" s="133"/>
      <c r="BB84" s="133"/>
      <c r="BC84" s="133"/>
      <c r="BD84" s="133"/>
      <c r="BE84" s="133">
        <f t="shared" si="1"/>
        <v>0</v>
      </c>
      <c r="BF84" s="133"/>
      <c r="BG84" s="133"/>
      <c r="BH84" s="133"/>
      <c r="BI84" s="133"/>
      <c r="BJ84" s="133"/>
      <c r="BK84" s="133"/>
      <c r="BL84" s="133"/>
    </row>
    <row r="85" spans="1:64" ht="33" customHeight="1" x14ac:dyDescent="0.3">
      <c r="A85" s="116">
        <v>9</v>
      </c>
      <c r="B85" s="116"/>
      <c r="C85" s="116"/>
      <c r="D85" s="116"/>
      <c r="E85" s="116"/>
      <c r="F85" s="116"/>
      <c r="G85" s="52" t="s">
        <v>106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9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133">
        <f>764355+200000+150000</f>
        <v>1114355</v>
      </c>
      <c r="AP85" s="133"/>
      <c r="AQ85" s="133"/>
      <c r="AR85" s="133"/>
      <c r="AS85" s="133"/>
      <c r="AT85" s="133"/>
      <c r="AU85" s="133"/>
      <c r="AV85" s="133"/>
      <c r="AW85" s="133">
        <v>0</v>
      </c>
      <c r="AX85" s="133"/>
      <c r="AY85" s="133"/>
      <c r="AZ85" s="133"/>
      <c r="BA85" s="133"/>
      <c r="BB85" s="133"/>
      <c r="BC85" s="133"/>
      <c r="BD85" s="133"/>
      <c r="BE85" s="133">
        <f t="shared" si="1"/>
        <v>1114355</v>
      </c>
      <c r="BF85" s="133"/>
      <c r="BG85" s="133"/>
      <c r="BH85" s="133"/>
      <c r="BI85" s="133"/>
      <c r="BJ85" s="133"/>
      <c r="BK85" s="133"/>
      <c r="BL85" s="133"/>
    </row>
    <row r="86" spans="1:64" ht="33" customHeight="1" x14ac:dyDescent="0.3">
      <c r="A86" s="49">
        <v>10</v>
      </c>
      <c r="B86" s="50"/>
      <c r="C86" s="50"/>
      <c r="D86" s="50"/>
      <c r="E86" s="50"/>
      <c r="F86" s="51"/>
      <c r="G86" s="154" t="s">
        <v>149</v>
      </c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70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55">
        <v>60000</v>
      </c>
      <c r="AP86" s="56"/>
      <c r="AQ86" s="56"/>
      <c r="AR86" s="56"/>
      <c r="AS86" s="56"/>
      <c r="AT86" s="56"/>
      <c r="AU86" s="56"/>
      <c r="AV86" s="57"/>
      <c r="AW86" s="55">
        <v>0</v>
      </c>
      <c r="AX86" s="56"/>
      <c r="AY86" s="56"/>
      <c r="AZ86" s="56"/>
      <c r="BA86" s="56"/>
      <c r="BB86" s="56"/>
      <c r="BC86" s="56"/>
      <c r="BD86" s="57"/>
      <c r="BE86" s="55">
        <v>60000</v>
      </c>
      <c r="BF86" s="56"/>
      <c r="BG86" s="56"/>
      <c r="BH86" s="56"/>
      <c r="BI86" s="56"/>
      <c r="BJ86" s="56"/>
      <c r="BK86" s="56"/>
      <c r="BL86" s="57"/>
    </row>
    <row r="87" spans="1:64" ht="21.65" customHeight="1" x14ac:dyDescent="0.3">
      <c r="A87" s="116">
        <v>11</v>
      </c>
      <c r="B87" s="116"/>
      <c r="C87" s="116"/>
      <c r="D87" s="116"/>
      <c r="E87" s="116"/>
      <c r="F87" s="116"/>
      <c r="G87" s="52" t="s">
        <v>107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9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133">
        <v>39000</v>
      </c>
      <c r="AP87" s="133"/>
      <c r="AQ87" s="133"/>
      <c r="AR87" s="133"/>
      <c r="AS87" s="133"/>
      <c r="AT87" s="133"/>
      <c r="AU87" s="133"/>
      <c r="AV87" s="133"/>
      <c r="AW87" s="133">
        <v>0</v>
      </c>
      <c r="AX87" s="133"/>
      <c r="AY87" s="133"/>
      <c r="AZ87" s="133"/>
      <c r="BA87" s="133"/>
      <c r="BB87" s="133"/>
      <c r="BC87" s="133"/>
      <c r="BD87" s="133"/>
      <c r="BE87" s="133">
        <f t="shared" si="1"/>
        <v>39000</v>
      </c>
      <c r="BF87" s="133"/>
      <c r="BG87" s="133"/>
      <c r="BH87" s="133"/>
      <c r="BI87" s="133"/>
      <c r="BJ87" s="133"/>
      <c r="BK87" s="133"/>
      <c r="BL87" s="133"/>
    </row>
    <row r="88" spans="1:64" s="4" customFormat="1" ht="13.25" customHeight="1" x14ac:dyDescent="0.3">
      <c r="A88" s="82">
        <v>0</v>
      </c>
      <c r="B88" s="82"/>
      <c r="C88" s="82"/>
      <c r="D88" s="82"/>
      <c r="E88" s="82"/>
      <c r="F88" s="82"/>
      <c r="G88" s="143" t="s">
        <v>70</v>
      </c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1"/>
      <c r="Z88" s="146"/>
      <c r="AA88" s="146"/>
      <c r="AB88" s="146"/>
      <c r="AC88" s="146"/>
      <c r="AD88" s="146"/>
      <c r="AE88" s="162"/>
      <c r="AF88" s="163"/>
      <c r="AG88" s="163"/>
      <c r="AH88" s="163"/>
      <c r="AI88" s="163"/>
      <c r="AJ88" s="163"/>
      <c r="AK88" s="163"/>
      <c r="AL88" s="163"/>
      <c r="AM88" s="163"/>
      <c r="AN88" s="164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</row>
    <row r="89" spans="1:64" ht="27.65" customHeight="1" x14ac:dyDescent="0.3">
      <c r="A89" s="116">
        <v>12</v>
      </c>
      <c r="B89" s="116"/>
      <c r="C89" s="116"/>
      <c r="D89" s="116"/>
      <c r="E89" s="116"/>
      <c r="F89" s="116"/>
      <c r="G89" s="52" t="s">
        <v>108</v>
      </c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9"/>
      <c r="Z89" s="129" t="s">
        <v>71</v>
      </c>
      <c r="AA89" s="129"/>
      <c r="AB89" s="129"/>
      <c r="AC89" s="129"/>
      <c r="AD89" s="129"/>
      <c r="AE89" s="154" t="s">
        <v>109</v>
      </c>
      <c r="AF89" s="165"/>
      <c r="AG89" s="165"/>
      <c r="AH89" s="165"/>
      <c r="AI89" s="165"/>
      <c r="AJ89" s="165"/>
      <c r="AK89" s="165"/>
      <c r="AL89" s="165"/>
      <c r="AM89" s="165"/>
      <c r="AN89" s="166"/>
      <c r="AO89" s="133">
        <v>65</v>
      </c>
      <c r="AP89" s="133"/>
      <c r="AQ89" s="133"/>
      <c r="AR89" s="133"/>
      <c r="AS89" s="133"/>
      <c r="AT89" s="133"/>
      <c r="AU89" s="133"/>
      <c r="AV89" s="133"/>
      <c r="AW89" s="133">
        <v>0</v>
      </c>
      <c r="AX89" s="133"/>
      <c r="AY89" s="133"/>
      <c r="AZ89" s="133"/>
      <c r="BA89" s="133"/>
      <c r="BB89" s="133"/>
      <c r="BC89" s="133"/>
      <c r="BD89" s="133"/>
      <c r="BE89" s="133">
        <f t="shared" si="1"/>
        <v>65</v>
      </c>
      <c r="BF89" s="133"/>
      <c r="BG89" s="133"/>
      <c r="BH89" s="133"/>
      <c r="BI89" s="133"/>
      <c r="BJ89" s="133"/>
      <c r="BK89" s="133"/>
      <c r="BL89" s="133"/>
    </row>
    <row r="90" spans="1:64" ht="26.4" customHeight="1" x14ac:dyDescent="0.3">
      <c r="A90" s="116">
        <v>13</v>
      </c>
      <c r="B90" s="116"/>
      <c r="C90" s="116"/>
      <c r="D90" s="116"/>
      <c r="E90" s="116"/>
      <c r="F90" s="116"/>
      <c r="G90" s="52" t="s">
        <v>134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9"/>
      <c r="Z90" s="79" t="s">
        <v>66</v>
      </c>
      <c r="AA90" s="80"/>
      <c r="AB90" s="80"/>
      <c r="AC90" s="80"/>
      <c r="AD90" s="81"/>
      <c r="AE90" s="154" t="s">
        <v>115</v>
      </c>
      <c r="AF90" s="165"/>
      <c r="AG90" s="165"/>
      <c r="AH90" s="165"/>
      <c r="AI90" s="165"/>
      <c r="AJ90" s="165"/>
      <c r="AK90" s="165"/>
      <c r="AL90" s="165"/>
      <c r="AM90" s="165"/>
      <c r="AN90" s="166"/>
      <c r="AO90" s="133">
        <v>41</v>
      </c>
      <c r="AP90" s="133"/>
      <c r="AQ90" s="133"/>
      <c r="AR90" s="133"/>
      <c r="AS90" s="133"/>
      <c r="AT90" s="133"/>
      <c r="AU90" s="133"/>
      <c r="AV90" s="133"/>
      <c r="AW90" s="133">
        <v>0</v>
      </c>
      <c r="AX90" s="133"/>
      <c r="AY90" s="133"/>
      <c r="AZ90" s="133"/>
      <c r="BA90" s="133"/>
      <c r="BB90" s="133"/>
      <c r="BC90" s="133"/>
      <c r="BD90" s="133"/>
      <c r="BE90" s="133">
        <f>AO90+AW90</f>
        <v>41</v>
      </c>
      <c r="BF90" s="133"/>
      <c r="BG90" s="133"/>
      <c r="BH90" s="133"/>
      <c r="BI90" s="133"/>
      <c r="BJ90" s="133"/>
      <c r="BK90" s="133"/>
      <c r="BL90" s="133"/>
    </row>
    <row r="91" spans="1:64" ht="26.4" customHeight="1" x14ac:dyDescent="0.3">
      <c r="A91" s="49">
        <v>14</v>
      </c>
      <c r="B91" s="50"/>
      <c r="C91" s="50"/>
      <c r="D91" s="50"/>
      <c r="E91" s="50"/>
      <c r="F91" s="51"/>
      <c r="G91" s="52" t="s">
        <v>150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154" t="s">
        <v>67</v>
      </c>
      <c r="AA91" s="169"/>
      <c r="AB91" s="169"/>
      <c r="AC91" s="169"/>
      <c r="AD91" s="170"/>
      <c r="AE91" s="154" t="s">
        <v>69</v>
      </c>
      <c r="AF91" s="169"/>
      <c r="AG91" s="169"/>
      <c r="AH91" s="169"/>
      <c r="AI91" s="169"/>
      <c r="AJ91" s="169"/>
      <c r="AK91" s="169"/>
      <c r="AL91" s="169"/>
      <c r="AM91" s="169"/>
      <c r="AN91" s="170"/>
      <c r="AO91" s="55">
        <v>12</v>
      </c>
      <c r="AP91" s="56"/>
      <c r="AQ91" s="56"/>
      <c r="AR91" s="56"/>
      <c r="AS91" s="56"/>
      <c r="AT91" s="56"/>
      <c r="AU91" s="56"/>
      <c r="AV91" s="57"/>
      <c r="AW91" s="55">
        <v>0</v>
      </c>
      <c r="AX91" s="56"/>
      <c r="AY91" s="56"/>
      <c r="AZ91" s="56"/>
      <c r="BA91" s="56"/>
      <c r="BB91" s="56"/>
      <c r="BC91" s="56"/>
      <c r="BD91" s="57"/>
      <c r="BE91" s="55">
        <v>12</v>
      </c>
      <c r="BF91" s="56"/>
      <c r="BG91" s="56"/>
      <c r="BH91" s="56"/>
      <c r="BI91" s="56"/>
      <c r="BJ91" s="56"/>
      <c r="BK91" s="56"/>
      <c r="BL91" s="57"/>
    </row>
    <row r="92" spans="1:64" ht="31.75" customHeight="1" x14ac:dyDescent="0.3">
      <c r="A92" s="116">
        <v>15</v>
      </c>
      <c r="B92" s="116"/>
      <c r="C92" s="116"/>
      <c r="D92" s="116"/>
      <c r="E92" s="116"/>
      <c r="F92" s="116"/>
      <c r="G92" s="52" t="s">
        <v>110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9"/>
      <c r="Z92" s="129" t="s">
        <v>71</v>
      </c>
      <c r="AA92" s="129"/>
      <c r="AB92" s="129"/>
      <c r="AC92" s="129"/>
      <c r="AD92" s="129"/>
      <c r="AE92" s="154" t="s">
        <v>72</v>
      </c>
      <c r="AF92" s="165"/>
      <c r="AG92" s="165"/>
      <c r="AH92" s="165"/>
      <c r="AI92" s="165"/>
      <c r="AJ92" s="165"/>
      <c r="AK92" s="165"/>
      <c r="AL92" s="165"/>
      <c r="AM92" s="165"/>
      <c r="AN92" s="166"/>
      <c r="AO92" s="133">
        <v>4000</v>
      </c>
      <c r="AP92" s="133"/>
      <c r="AQ92" s="133"/>
      <c r="AR92" s="133"/>
      <c r="AS92" s="133"/>
      <c r="AT92" s="133"/>
      <c r="AU92" s="133"/>
      <c r="AV92" s="133"/>
      <c r="AW92" s="133">
        <v>0</v>
      </c>
      <c r="AX92" s="133"/>
      <c r="AY92" s="133"/>
      <c r="AZ92" s="133"/>
      <c r="BA92" s="133"/>
      <c r="BB92" s="133"/>
      <c r="BC92" s="133"/>
      <c r="BD92" s="133"/>
      <c r="BE92" s="133">
        <f t="shared" si="1"/>
        <v>4000</v>
      </c>
      <c r="BF92" s="133"/>
      <c r="BG92" s="133"/>
      <c r="BH92" s="133"/>
      <c r="BI92" s="133"/>
      <c r="BJ92" s="133"/>
      <c r="BK92" s="133"/>
      <c r="BL92" s="133"/>
    </row>
    <row r="93" spans="1:64" ht="30" customHeight="1" x14ac:dyDescent="0.3">
      <c r="A93" s="116">
        <v>16</v>
      </c>
      <c r="B93" s="116"/>
      <c r="C93" s="116"/>
      <c r="D93" s="116"/>
      <c r="E93" s="116"/>
      <c r="F93" s="116"/>
      <c r="G93" s="52" t="s">
        <v>111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9"/>
      <c r="Z93" s="129" t="s">
        <v>71</v>
      </c>
      <c r="AA93" s="129"/>
      <c r="AB93" s="129"/>
      <c r="AC93" s="129"/>
      <c r="AD93" s="129"/>
      <c r="AE93" s="154" t="s">
        <v>109</v>
      </c>
      <c r="AF93" s="165"/>
      <c r="AG93" s="165"/>
      <c r="AH93" s="165"/>
      <c r="AI93" s="165"/>
      <c r="AJ93" s="165"/>
      <c r="AK93" s="165"/>
      <c r="AL93" s="165"/>
      <c r="AM93" s="165"/>
      <c r="AN93" s="166"/>
      <c r="AO93" s="133">
        <v>56</v>
      </c>
      <c r="AP93" s="133"/>
      <c r="AQ93" s="133"/>
      <c r="AR93" s="133"/>
      <c r="AS93" s="133"/>
      <c r="AT93" s="133"/>
      <c r="AU93" s="133"/>
      <c r="AV93" s="133"/>
      <c r="AW93" s="133">
        <v>0</v>
      </c>
      <c r="AX93" s="133"/>
      <c r="AY93" s="133"/>
      <c r="AZ93" s="133"/>
      <c r="BA93" s="133"/>
      <c r="BB93" s="133"/>
      <c r="BC93" s="133"/>
      <c r="BD93" s="133"/>
      <c r="BE93" s="133">
        <f t="shared" si="1"/>
        <v>56</v>
      </c>
      <c r="BF93" s="133"/>
      <c r="BG93" s="133"/>
      <c r="BH93" s="133"/>
      <c r="BI93" s="133"/>
      <c r="BJ93" s="133"/>
      <c r="BK93" s="133"/>
      <c r="BL93" s="133"/>
    </row>
    <row r="94" spans="1:64" ht="27.65" customHeight="1" x14ac:dyDescent="0.3">
      <c r="A94" s="116">
        <v>17</v>
      </c>
      <c r="B94" s="116"/>
      <c r="C94" s="116"/>
      <c r="D94" s="116"/>
      <c r="E94" s="116"/>
      <c r="F94" s="116"/>
      <c r="G94" s="52" t="s">
        <v>112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9"/>
      <c r="Z94" s="129" t="s">
        <v>67</v>
      </c>
      <c r="AA94" s="129"/>
      <c r="AB94" s="129"/>
      <c r="AC94" s="129"/>
      <c r="AD94" s="129"/>
      <c r="AE94" s="154" t="s">
        <v>72</v>
      </c>
      <c r="AF94" s="165"/>
      <c r="AG94" s="165"/>
      <c r="AH94" s="165"/>
      <c r="AI94" s="165"/>
      <c r="AJ94" s="165"/>
      <c r="AK94" s="165"/>
      <c r="AL94" s="165"/>
      <c r="AM94" s="165"/>
      <c r="AN94" s="166"/>
      <c r="AO94" s="133">
        <v>8000</v>
      </c>
      <c r="AP94" s="133"/>
      <c r="AQ94" s="133"/>
      <c r="AR94" s="133"/>
      <c r="AS94" s="133"/>
      <c r="AT94" s="133"/>
      <c r="AU94" s="133"/>
      <c r="AV94" s="133"/>
      <c r="AW94" s="133">
        <v>0</v>
      </c>
      <c r="AX94" s="133"/>
      <c r="AY94" s="133"/>
      <c r="AZ94" s="133"/>
      <c r="BA94" s="133"/>
      <c r="BB94" s="133"/>
      <c r="BC94" s="133"/>
      <c r="BD94" s="133"/>
      <c r="BE94" s="133">
        <f t="shared" si="1"/>
        <v>8000</v>
      </c>
      <c r="BF94" s="133"/>
      <c r="BG94" s="133"/>
      <c r="BH94" s="133"/>
      <c r="BI94" s="133"/>
      <c r="BJ94" s="133"/>
      <c r="BK94" s="133"/>
      <c r="BL94" s="133"/>
    </row>
    <row r="95" spans="1:64" ht="22.5" customHeight="1" x14ac:dyDescent="0.3">
      <c r="A95" s="116">
        <v>18</v>
      </c>
      <c r="B95" s="116"/>
      <c r="C95" s="116"/>
      <c r="D95" s="116"/>
      <c r="E95" s="116"/>
      <c r="F95" s="116"/>
      <c r="G95" s="52" t="s">
        <v>135</v>
      </c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9"/>
      <c r="Z95" s="129" t="s">
        <v>67</v>
      </c>
      <c r="AA95" s="129"/>
      <c r="AB95" s="129"/>
      <c r="AC95" s="129"/>
      <c r="AD95" s="129"/>
      <c r="AE95" s="154" t="s">
        <v>113</v>
      </c>
      <c r="AF95" s="165"/>
      <c r="AG95" s="165"/>
      <c r="AH95" s="165"/>
      <c r="AI95" s="165"/>
      <c r="AJ95" s="165"/>
      <c r="AK95" s="165"/>
      <c r="AL95" s="165"/>
      <c r="AM95" s="165"/>
      <c r="AN95" s="166"/>
      <c r="AO95" s="133">
        <v>60000</v>
      </c>
      <c r="AP95" s="133"/>
      <c r="AQ95" s="133"/>
      <c r="AR95" s="133"/>
      <c r="AS95" s="133"/>
      <c r="AT95" s="133"/>
      <c r="AU95" s="133"/>
      <c r="AV95" s="133"/>
      <c r="AW95" s="133">
        <v>0</v>
      </c>
      <c r="AX95" s="133"/>
      <c r="AY95" s="133"/>
      <c r="AZ95" s="133"/>
      <c r="BA95" s="133"/>
      <c r="BB95" s="133"/>
      <c r="BC95" s="133"/>
      <c r="BD95" s="133"/>
      <c r="BE95" s="133">
        <f t="shared" si="1"/>
        <v>60000</v>
      </c>
      <c r="BF95" s="133"/>
      <c r="BG95" s="133"/>
      <c r="BH95" s="133"/>
      <c r="BI95" s="133"/>
      <c r="BJ95" s="133"/>
      <c r="BK95" s="133"/>
      <c r="BL95" s="133"/>
    </row>
    <row r="96" spans="1:64" ht="27" customHeight="1" x14ac:dyDescent="0.3">
      <c r="A96" s="116">
        <v>19</v>
      </c>
      <c r="B96" s="116"/>
      <c r="C96" s="116"/>
      <c r="D96" s="116"/>
      <c r="E96" s="116"/>
      <c r="F96" s="116"/>
      <c r="G96" s="52" t="s">
        <v>114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9"/>
      <c r="Z96" s="129" t="s">
        <v>71</v>
      </c>
      <c r="AA96" s="129"/>
      <c r="AB96" s="129"/>
      <c r="AC96" s="129"/>
      <c r="AD96" s="129"/>
      <c r="AE96" s="154" t="s">
        <v>115</v>
      </c>
      <c r="AF96" s="165"/>
      <c r="AG96" s="165"/>
      <c r="AH96" s="165"/>
      <c r="AI96" s="165"/>
      <c r="AJ96" s="165"/>
      <c r="AK96" s="165"/>
      <c r="AL96" s="165"/>
      <c r="AM96" s="165"/>
      <c r="AN96" s="166"/>
      <c r="AO96" s="133">
        <v>1</v>
      </c>
      <c r="AP96" s="133"/>
      <c r="AQ96" s="133"/>
      <c r="AR96" s="133"/>
      <c r="AS96" s="133"/>
      <c r="AT96" s="133"/>
      <c r="AU96" s="133"/>
      <c r="AV96" s="133"/>
      <c r="AW96" s="133">
        <v>0</v>
      </c>
      <c r="AX96" s="133"/>
      <c r="AY96" s="133"/>
      <c r="AZ96" s="133"/>
      <c r="BA96" s="133"/>
      <c r="BB96" s="133"/>
      <c r="BC96" s="133"/>
      <c r="BD96" s="133"/>
      <c r="BE96" s="133">
        <f t="shared" si="1"/>
        <v>1</v>
      </c>
      <c r="BF96" s="133"/>
      <c r="BG96" s="133"/>
      <c r="BH96" s="133"/>
      <c r="BI96" s="133"/>
      <c r="BJ96" s="133"/>
      <c r="BK96" s="133"/>
      <c r="BL96" s="133"/>
    </row>
    <row r="97" spans="1:64" ht="24.65" customHeight="1" x14ac:dyDescent="0.3">
      <c r="A97" s="116">
        <v>20</v>
      </c>
      <c r="B97" s="116"/>
      <c r="C97" s="116"/>
      <c r="D97" s="116"/>
      <c r="E97" s="116"/>
      <c r="F97" s="116"/>
      <c r="G97" s="52" t="s">
        <v>116</v>
      </c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9"/>
      <c r="Z97" s="129" t="s">
        <v>67</v>
      </c>
      <c r="AA97" s="129"/>
      <c r="AB97" s="129"/>
      <c r="AC97" s="129"/>
      <c r="AD97" s="129"/>
      <c r="AE97" s="154" t="s">
        <v>75</v>
      </c>
      <c r="AF97" s="165"/>
      <c r="AG97" s="165"/>
      <c r="AH97" s="165"/>
      <c r="AI97" s="165"/>
      <c r="AJ97" s="165"/>
      <c r="AK97" s="165"/>
      <c r="AL97" s="165"/>
      <c r="AM97" s="165"/>
      <c r="AN97" s="166"/>
      <c r="AO97" s="133">
        <v>14</v>
      </c>
      <c r="AP97" s="133"/>
      <c r="AQ97" s="133"/>
      <c r="AR97" s="133"/>
      <c r="AS97" s="133"/>
      <c r="AT97" s="133"/>
      <c r="AU97" s="133"/>
      <c r="AV97" s="133"/>
      <c r="AW97" s="133">
        <v>0</v>
      </c>
      <c r="AX97" s="133"/>
      <c r="AY97" s="133"/>
      <c r="AZ97" s="133"/>
      <c r="BA97" s="133"/>
      <c r="BB97" s="133"/>
      <c r="BC97" s="133"/>
      <c r="BD97" s="133"/>
      <c r="BE97" s="133">
        <f t="shared" si="1"/>
        <v>14</v>
      </c>
      <c r="BF97" s="133"/>
      <c r="BG97" s="133"/>
      <c r="BH97" s="133"/>
      <c r="BI97" s="133"/>
      <c r="BJ97" s="133"/>
      <c r="BK97" s="133"/>
      <c r="BL97" s="133"/>
    </row>
    <row r="98" spans="1:64" ht="22.25" customHeight="1" x14ac:dyDescent="0.3">
      <c r="A98" s="116">
        <v>21</v>
      </c>
      <c r="B98" s="116"/>
      <c r="C98" s="116"/>
      <c r="D98" s="116"/>
      <c r="E98" s="116"/>
      <c r="F98" s="116"/>
      <c r="G98" s="52" t="s">
        <v>117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9"/>
      <c r="Z98" s="129" t="s">
        <v>67</v>
      </c>
      <c r="AA98" s="129"/>
      <c r="AB98" s="129"/>
      <c r="AC98" s="129"/>
      <c r="AD98" s="129"/>
      <c r="AE98" s="154" t="s">
        <v>75</v>
      </c>
      <c r="AF98" s="165"/>
      <c r="AG98" s="165"/>
      <c r="AH98" s="165"/>
      <c r="AI98" s="165"/>
      <c r="AJ98" s="165"/>
      <c r="AK98" s="165"/>
      <c r="AL98" s="165"/>
      <c r="AM98" s="165"/>
      <c r="AN98" s="166"/>
      <c r="AO98" s="133">
        <v>64</v>
      </c>
      <c r="AP98" s="133"/>
      <c r="AQ98" s="133"/>
      <c r="AR98" s="133"/>
      <c r="AS98" s="133"/>
      <c r="AT98" s="133"/>
      <c r="AU98" s="133"/>
      <c r="AV98" s="133"/>
      <c r="AW98" s="133">
        <v>0</v>
      </c>
      <c r="AX98" s="133"/>
      <c r="AY98" s="133"/>
      <c r="AZ98" s="133"/>
      <c r="BA98" s="133"/>
      <c r="BB98" s="133"/>
      <c r="BC98" s="133"/>
      <c r="BD98" s="133"/>
      <c r="BE98" s="133">
        <f t="shared" si="1"/>
        <v>64</v>
      </c>
      <c r="BF98" s="133"/>
      <c r="BG98" s="133"/>
      <c r="BH98" s="133"/>
      <c r="BI98" s="133"/>
      <c r="BJ98" s="133"/>
      <c r="BK98" s="133"/>
      <c r="BL98" s="133"/>
    </row>
    <row r="99" spans="1:64" ht="4.75" hidden="1" customHeight="1" x14ac:dyDescent="0.3">
      <c r="A99" s="116">
        <v>37</v>
      </c>
      <c r="B99" s="116"/>
      <c r="C99" s="116"/>
      <c r="D99" s="116"/>
      <c r="E99" s="116"/>
      <c r="F99" s="116"/>
      <c r="G99" s="52" t="s">
        <v>118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9"/>
      <c r="Z99" s="129" t="s">
        <v>73</v>
      </c>
      <c r="AA99" s="129"/>
      <c r="AB99" s="129"/>
      <c r="AC99" s="129"/>
      <c r="AD99" s="129"/>
      <c r="AE99" s="154" t="s">
        <v>75</v>
      </c>
      <c r="AF99" s="165"/>
      <c r="AG99" s="165"/>
      <c r="AH99" s="165"/>
      <c r="AI99" s="165"/>
      <c r="AJ99" s="165"/>
      <c r="AK99" s="165"/>
      <c r="AL99" s="165"/>
      <c r="AM99" s="165"/>
      <c r="AN99" s="166"/>
      <c r="AO99" s="133">
        <v>0</v>
      </c>
      <c r="AP99" s="133"/>
      <c r="AQ99" s="133"/>
      <c r="AR99" s="133"/>
      <c r="AS99" s="133"/>
      <c r="AT99" s="133"/>
      <c r="AU99" s="133"/>
      <c r="AV99" s="133"/>
      <c r="AW99" s="133">
        <v>0</v>
      </c>
      <c r="AX99" s="133"/>
      <c r="AY99" s="133"/>
      <c r="AZ99" s="133"/>
      <c r="BA99" s="133"/>
      <c r="BB99" s="133"/>
      <c r="BC99" s="133"/>
      <c r="BD99" s="133"/>
      <c r="BE99" s="133">
        <f t="shared" si="1"/>
        <v>0</v>
      </c>
      <c r="BF99" s="133"/>
      <c r="BG99" s="133"/>
      <c r="BH99" s="133"/>
      <c r="BI99" s="133"/>
      <c r="BJ99" s="133"/>
      <c r="BK99" s="133"/>
      <c r="BL99" s="133"/>
    </row>
    <row r="100" spans="1:64" s="4" customFormat="1" ht="20.399999999999999" customHeight="1" x14ac:dyDescent="0.3">
      <c r="A100" s="82">
        <v>0</v>
      </c>
      <c r="B100" s="82"/>
      <c r="C100" s="82"/>
      <c r="D100" s="82"/>
      <c r="E100" s="82"/>
      <c r="F100" s="82"/>
      <c r="G100" s="143" t="s">
        <v>74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1"/>
      <c r="Z100" s="146"/>
      <c r="AA100" s="146"/>
      <c r="AB100" s="146"/>
      <c r="AC100" s="146"/>
      <c r="AD100" s="146"/>
      <c r="AE100" s="143"/>
      <c r="AF100" s="160"/>
      <c r="AG100" s="160"/>
      <c r="AH100" s="160"/>
      <c r="AI100" s="160"/>
      <c r="AJ100" s="160"/>
      <c r="AK100" s="160"/>
      <c r="AL100" s="160"/>
      <c r="AM100" s="160"/>
      <c r="AN100" s="161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</row>
    <row r="101" spans="1:64" s="4" customFormat="1" ht="30" customHeight="1" x14ac:dyDescent="0.3">
      <c r="A101" s="49">
        <v>22</v>
      </c>
      <c r="B101" s="50"/>
      <c r="C101" s="50"/>
      <c r="D101" s="50"/>
      <c r="E101" s="50"/>
      <c r="F101" s="51"/>
      <c r="G101" s="52" t="s">
        <v>136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73" t="s">
        <v>145</v>
      </c>
      <c r="AA101" s="74"/>
      <c r="AB101" s="74"/>
      <c r="AC101" s="74"/>
      <c r="AD101" s="75"/>
      <c r="AE101" s="73" t="s">
        <v>75</v>
      </c>
      <c r="AF101" s="74"/>
      <c r="AG101" s="74"/>
      <c r="AH101" s="74"/>
      <c r="AI101" s="74"/>
      <c r="AJ101" s="74"/>
      <c r="AK101" s="74"/>
      <c r="AL101" s="74"/>
      <c r="AM101" s="74"/>
      <c r="AN101" s="75"/>
      <c r="AO101" s="55">
        <f>AO85/AO90</f>
        <v>27179.390243902439</v>
      </c>
      <c r="AP101" s="56"/>
      <c r="AQ101" s="56"/>
      <c r="AR101" s="56"/>
      <c r="AS101" s="56"/>
      <c r="AT101" s="56"/>
      <c r="AU101" s="56"/>
      <c r="AV101" s="57"/>
      <c r="AW101" s="55">
        <v>0</v>
      </c>
      <c r="AX101" s="56"/>
      <c r="AY101" s="56"/>
      <c r="AZ101" s="56"/>
      <c r="BA101" s="56"/>
      <c r="BB101" s="56"/>
      <c r="BC101" s="56"/>
      <c r="BD101" s="57"/>
      <c r="BE101" s="55">
        <f>AO101</f>
        <v>27179.390243902439</v>
      </c>
      <c r="BF101" s="56"/>
      <c r="BG101" s="56"/>
      <c r="BH101" s="56"/>
      <c r="BI101" s="56"/>
      <c r="BJ101" s="56"/>
      <c r="BK101" s="56"/>
      <c r="BL101" s="57"/>
    </row>
    <row r="102" spans="1:64" s="4" customFormat="1" ht="30" customHeight="1" x14ac:dyDescent="0.3">
      <c r="A102" s="49">
        <v>23</v>
      </c>
      <c r="B102" s="50"/>
      <c r="C102" s="50"/>
      <c r="D102" s="50"/>
      <c r="E102" s="50"/>
      <c r="F102" s="51"/>
      <c r="G102" s="52" t="s">
        <v>151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76"/>
      <c r="AA102" s="77"/>
      <c r="AB102" s="77"/>
      <c r="AC102" s="77"/>
      <c r="AD102" s="78"/>
      <c r="AE102" s="76"/>
      <c r="AF102" s="77"/>
      <c r="AG102" s="77"/>
      <c r="AH102" s="77"/>
      <c r="AI102" s="77"/>
      <c r="AJ102" s="77"/>
      <c r="AK102" s="77"/>
      <c r="AL102" s="77"/>
      <c r="AM102" s="77"/>
      <c r="AN102" s="78"/>
      <c r="AO102" s="55">
        <f>60000/12</f>
        <v>5000</v>
      </c>
      <c r="AP102" s="56"/>
      <c r="AQ102" s="56"/>
      <c r="AR102" s="56"/>
      <c r="AS102" s="56"/>
      <c r="AT102" s="56"/>
      <c r="AU102" s="56"/>
      <c r="AV102" s="57"/>
      <c r="AW102" s="55">
        <v>0</v>
      </c>
      <c r="AX102" s="56"/>
      <c r="AY102" s="56"/>
      <c r="AZ102" s="56"/>
      <c r="BA102" s="56"/>
      <c r="BB102" s="56"/>
      <c r="BC102" s="56"/>
      <c r="BD102" s="57"/>
      <c r="BE102" s="55">
        <v>5000</v>
      </c>
      <c r="BF102" s="56"/>
      <c r="BG102" s="56"/>
      <c r="BH102" s="56"/>
      <c r="BI102" s="56"/>
      <c r="BJ102" s="56"/>
      <c r="BK102" s="56"/>
      <c r="BL102" s="57"/>
    </row>
    <row r="103" spans="1:64" ht="41.4" customHeight="1" x14ac:dyDescent="0.3">
      <c r="A103" s="116">
        <v>24</v>
      </c>
      <c r="B103" s="116"/>
      <c r="C103" s="116"/>
      <c r="D103" s="116"/>
      <c r="E103" s="116"/>
      <c r="F103" s="116"/>
      <c r="G103" s="52" t="s">
        <v>137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9"/>
      <c r="Z103" s="76"/>
      <c r="AA103" s="77"/>
      <c r="AB103" s="77"/>
      <c r="AC103" s="77"/>
      <c r="AD103" s="78"/>
      <c r="AE103" s="76"/>
      <c r="AF103" s="77"/>
      <c r="AG103" s="77"/>
      <c r="AH103" s="77"/>
      <c r="AI103" s="77"/>
      <c r="AJ103" s="77"/>
      <c r="AK103" s="77"/>
      <c r="AL103" s="77"/>
      <c r="AM103" s="77"/>
      <c r="AN103" s="78"/>
      <c r="AO103" s="133">
        <f>AO79/AO92</f>
        <v>1116.5550000000001</v>
      </c>
      <c r="AP103" s="133"/>
      <c r="AQ103" s="133"/>
      <c r="AR103" s="133"/>
      <c r="AS103" s="133"/>
      <c r="AT103" s="133"/>
      <c r="AU103" s="133"/>
      <c r="AV103" s="133"/>
      <c r="AW103" s="133">
        <v>0</v>
      </c>
      <c r="AX103" s="133"/>
      <c r="AY103" s="133"/>
      <c r="AZ103" s="133"/>
      <c r="BA103" s="133"/>
      <c r="BB103" s="133"/>
      <c r="BC103" s="133"/>
      <c r="BD103" s="133"/>
      <c r="BE103" s="133">
        <f t="shared" si="1"/>
        <v>1116.5550000000001</v>
      </c>
      <c r="BF103" s="133"/>
      <c r="BG103" s="133"/>
      <c r="BH103" s="133"/>
      <c r="BI103" s="133"/>
      <c r="BJ103" s="133"/>
      <c r="BK103" s="133"/>
      <c r="BL103" s="133"/>
    </row>
    <row r="104" spans="1:64" ht="63" hidden="1" customHeight="1" x14ac:dyDescent="0.3">
      <c r="A104" s="116">
        <v>15</v>
      </c>
      <c r="B104" s="116"/>
      <c r="C104" s="116"/>
      <c r="D104" s="116"/>
      <c r="E104" s="116"/>
      <c r="F104" s="116"/>
      <c r="G104" s="52" t="s">
        <v>119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9"/>
      <c r="Z104" s="76"/>
      <c r="AA104" s="77"/>
      <c r="AB104" s="77"/>
      <c r="AC104" s="77"/>
      <c r="AD104" s="78"/>
      <c r="AE104" s="76"/>
      <c r="AF104" s="77"/>
      <c r="AG104" s="77"/>
      <c r="AH104" s="77"/>
      <c r="AI104" s="77"/>
      <c r="AJ104" s="77"/>
      <c r="AK104" s="77"/>
      <c r="AL104" s="77"/>
      <c r="AM104" s="77"/>
      <c r="AN104" s="78"/>
      <c r="AO104" s="133">
        <v>0</v>
      </c>
      <c r="AP104" s="133"/>
      <c r="AQ104" s="133"/>
      <c r="AR104" s="133"/>
      <c r="AS104" s="133"/>
      <c r="AT104" s="133"/>
      <c r="AU104" s="133"/>
      <c r="AV104" s="133"/>
      <c r="AW104" s="133">
        <v>0</v>
      </c>
      <c r="AX104" s="133"/>
      <c r="AY104" s="133"/>
      <c r="AZ104" s="133"/>
      <c r="BA104" s="133"/>
      <c r="BB104" s="133"/>
      <c r="BC104" s="133"/>
      <c r="BD104" s="133"/>
      <c r="BE104" s="133">
        <f t="shared" si="1"/>
        <v>0</v>
      </c>
      <c r="BF104" s="133"/>
      <c r="BG104" s="133"/>
      <c r="BH104" s="133"/>
      <c r="BI104" s="133"/>
      <c r="BJ104" s="133"/>
      <c r="BK104" s="133"/>
      <c r="BL104" s="133"/>
    </row>
    <row r="105" spans="1:64" ht="40.75" customHeight="1" x14ac:dyDescent="0.3">
      <c r="A105" s="116">
        <v>25</v>
      </c>
      <c r="B105" s="116"/>
      <c r="C105" s="116"/>
      <c r="D105" s="116"/>
      <c r="E105" s="116"/>
      <c r="F105" s="116"/>
      <c r="G105" s="52" t="s">
        <v>138</v>
      </c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9"/>
      <c r="Z105" s="76"/>
      <c r="AA105" s="77"/>
      <c r="AB105" s="77"/>
      <c r="AC105" s="77"/>
      <c r="AD105" s="78"/>
      <c r="AE105" s="76"/>
      <c r="AF105" s="77"/>
      <c r="AG105" s="77"/>
      <c r="AH105" s="77"/>
      <c r="AI105" s="77"/>
      <c r="AJ105" s="77"/>
      <c r="AK105" s="77"/>
      <c r="AL105" s="77"/>
      <c r="AM105" s="77"/>
      <c r="AN105" s="78"/>
      <c r="AO105" s="133">
        <f>AO87/30</f>
        <v>1300</v>
      </c>
      <c r="AP105" s="133"/>
      <c r="AQ105" s="133"/>
      <c r="AR105" s="133"/>
      <c r="AS105" s="133"/>
      <c r="AT105" s="133"/>
      <c r="AU105" s="133"/>
      <c r="AV105" s="133"/>
      <c r="AW105" s="133">
        <v>0</v>
      </c>
      <c r="AX105" s="133"/>
      <c r="AY105" s="133"/>
      <c r="AZ105" s="133"/>
      <c r="BA105" s="133"/>
      <c r="BB105" s="133"/>
      <c r="BC105" s="133"/>
      <c r="BD105" s="133"/>
      <c r="BE105" s="133">
        <f t="shared" si="1"/>
        <v>1300</v>
      </c>
      <c r="BF105" s="133"/>
      <c r="BG105" s="133"/>
      <c r="BH105" s="133"/>
      <c r="BI105" s="133"/>
      <c r="BJ105" s="133"/>
      <c r="BK105" s="133"/>
      <c r="BL105" s="133"/>
    </row>
    <row r="106" spans="1:64" ht="19.75" hidden="1" customHeight="1" x14ac:dyDescent="0.3">
      <c r="A106" s="116">
        <v>17</v>
      </c>
      <c r="B106" s="116"/>
      <c r="C106" s="116"/>
      <c r="D106" s="116"/>
      <c r="E106" s="116"/>
      <c r="F106" s="116"/>
      <c r="G106" s="52" t="s">
        <v>120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9"/>
      <c r="Z106" s="76"/>
      <c r="AA106" s="77"/>
      <c r="AB106" s="77"/>
      <c r="AC106" s="77"/>
      <c r="AD106" s="78"/>
      <c r="AE106" s="76"/>
      <c r="AF106" s="77"/>
      <c r="AG106" s="77"/>
      <c r="AH106" s="77"/>
      <c r="AI106" s="77"/>
      <c r="AJ106" s="77"/>
      <c r="AK106" s="77"/>
      <c r="AL106" s="77"/>
      <c r="AM106" s="77"/>
      <c r="AN106" s="78"/>
      <c r="AO106" s="133">
        <v>0</v>
      </c>
      <c r="AP106" s="133"/>
      <c r="AQ106" s="133"/>
      <c r="AR106" s="133"/>
      <c r="AS106" s="133"/>
      <c r="AT106" s="133"/>
      <c r="AU106" s="133"/>
      <c r="AV106" s="133"/>
      <c r="AW106" s="133">
        <v>0</v>
      </c>
      <c r="AX106" s="133"/>
      <c r="AY106" s="133"/>
      <c r="AZ106" s="133"/>
      <c r="BA106" s="133"/>
      <c r="BB106" s="133"/>
      <c r="BC106" s="133"/>
      <c r="BD106" s="133"/>
      <c r="BE106" s="133">
        <f t="shared" si="1"/>
        <v>0</v>
      </c>
      <c r="BF106" s="133"/>
      <c r="BG106" s="133"/>
      <c r="BH106" s="133"/>
      <c r="BI106" s="133"/>
      <c r="BJ106" s="133"/>
      <c r="BK106" s="133"/>
      <c r="BL106" s="133"/>
    </row>
    <row r="107" spans="1:64" ht="34.25" hidden="1" customHeight="1" x14ac:dyDescent="0.3">
      <c r="A107" s="116">
        <v>22</v>
      </c>
      <c r="B107" s="116"/>
      <c r="C107" s="116"/>
      <c r="D107" s="116"/>
      <c r="E107" s="116"/>
      <c r="F107" s="116"/>
      <c r="G107" s="52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9"/>
      <c r="Z107" s="76"/>
      <c r="AA107" s="77"/>
      <c r="AB107" s="77"/>
      <c r="AC107" s="77"/>
      <c r="AD107" s="78"/>
      <c r="AE107" s="76"/>
      <c r="AF107" s="77"/>
      <c r="AG107" s="77"/>
      <c r="AH107" s="77"/>
      <c r="AI107" s="77"/>
      <c r="AJ107" s="77"/>
      <c r="AK107" s="77"/>
      <c r="AL107" s="77"/>
      <c r="AM107" s="77"/>
      <c r="AN107" s="78"/>
      <c r="AO107" s="133">
        <f>AS51/AO90</f>
        <v>27179.390243902439</v>
      </c>
      <c r="AP107" s="133"/>
      <c r="AQ107" s="133"/>
      <c r="AR107" s="133"/>
      <c r="AS107" s="133"/>
      <c r="AT107" s="133"/>
      <c r="AU107" s="133"/>
      <c r="AV107" s="133"/>
      <c r="AW107" s="133">
        <v>0</v>
      </c>
      <c r="AX107" s="133"/>
      <c r="AY107" s="133"/>
      <c r="AZ107" s="133"/>
      <c r="BA107" s="133"/>
      <c r="BB107" s="133"/>
      <c r="BC107" s="133"/>
      <c r="BD107" s="133"/>
      <c r="BE107" s="133">
        <f t="shared" si="1"/>
        <v>27179.390243902439</v>
      </c>
      <c r="BF107" s="133"/>
      <c r="BG107" s="133"/>
      <c r="BH107" s="133"/>
      <c r="BI107" s="133"/>
      <c r="BJ107" s="133"/>
      <c r="BK107" s="133"/>
      <c r="BL107" s="133"/>
    </row>
    <row r="108" spans="1:64" ht="25.25" customHeight="1" x14ac:dyDescent="0.3">
      <c r="A108" s="116">
        <v>26</v>
      </c>
      <c r="B108" s="116"/>
      <c r="C108" s="116"/>
      <c r="D108" s="116"/>
      <c r="E108" s="116"/>
      <c r="F108" s="116"/>
      <c r="G108" s="52" t="s">
        <v>121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9"/>
      <c r="Z108" s="76"/>
      <c r="AA108" s="77"/>
      <c r="AB108" s="77"/>
      <c r="AC108" s="77"/>
      <c r="AD108" s="78"/>
      <c r="AE108" s="76"/>
      <c r="AF108" s="77"/>
      <c r="AG108" s="77"/>
      <c r="AH108" s="77"/>
      <c r="AI108" s="77"/>
      <c r="AJ108" s="77"/>
      <c r="AK108" s="77"/>
      <c r="AL108" s="77"/>
      <c r="AM108" s="77"/>
      <c r="AN108" s="78"/>
      <c r="AO108" s="133">
        <f>100000/14</f>
        <v>7142.8571428571431</v>
      </c>
      <c r="AP108" s="133"/>
      <c r="AQ108" s="133"/>
      <c r="AR108" s="133"/>
      <c r="AS108" s="133"/>
      <c r="AT108" s="133"/>
      <c r="AU108" s="133"/>
      <c r="AV108" s="133"/>
      <c r="AW108" s="133">
        <v>0</v>
      </c>
      <c r="AX108" s="133"/>
      <c r="AY108" s="133"/>
      <c r="AZ108" s="133"/>
      <c r="BA108" s="133"/>
      <c r="BB108" s="133"/>
      <c r="BC108" s="133"/>
      <c r="BD108" s="133"/>
      <c r="BE108" s="133">
        <f t="shared" si="1"/>
        <v>7142.8571428571431</v>
      </c>
      <c r="BF108" s="133"/>
      <c r="BG108" s="133"/>
      <c r="BH108" s="133"/>
      <c r="BI108" s="133"/>
      <c r="BJ108" s="133"/>
      <c r="BK108" s="133"/>
      <c r="BL108" s="133"/>
    </row>
    <row r="109" spans="1:64" ht="34.75" customHeight="1" x14ac:dyDescent="0.3">
      <c r="A109" s="116">
        <v>27</v>
      </c>
      <c r="B109" s="116"/>
      <c r="C109" s="116"/>
      <c r="D109" s="116"/>
      <c r="E109" s="116"/>
      <c r="F109" s="116"/>
      <c r="G109" s="52" t="s">
        <v>122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9"/>
      <c r="Z109" s="79"/>
      <c r="AA109" s="80"/>
      <c r="AB109" s="80"/>
      <c r="AC109" s="80"/>
      <c r="AD109" s="81"/>
      <c r="AE109" s="79"/>
      <c r="AF109" s="80"/>
      <c r="AG109" s="80"/>
      <c r="AH109" s="80"/>
      <c r="AI109" s="80"/>
      <c r="AJ109" s="80"/>
      <c r="AK109" s="80"/>
      <c r="AL109" s="80"/>
      <c r="AM109" s="80"/>
      <c r="AN109" s="81"/>
      <c r="AO109" s="133">
        <f>50000/BE98</f>
        <v>781.25</v>
      </c>
      <c r="AP109" s="133"/>
      <c r="AQ109" s="133"/>
      <c r="AR109" s="133"/>
      <c r="AS109" s="133"/>
      <c r="AT109" s="133"/>
      <c r="AU109" s="133"/>
      <c r="AV109" s="133"/>
      <c r="AW109" s="133">
        <v>0</v>
      </c>
      <c r="AX109" s="133"/>
      <c r="AY109" s="133"/>
      <c r="AZ109" s="133"/>
      <c r="BA109" s="133"/>
      <c r="BB109" s="133"/>
      <c r="BC109" s="133"/>
      <c r="BD109" s="133"/>
      <c r="BE109" s="133">
        <f t="shared" si="1"/>
        <v>781.25</v>
      </c>
      <c r="BF109" s="133"/>
      <c r="BG109" s="133"/>
      <c r="BH109" s="133"/>
      <c r="BI109" s="133"/>
      <c r="BJ109" s="133"/>
      <c r="BK109" s="133"/>
      <c r="BL109" s="133"/>
    </row>
    <row r="110" spans="1:64" s="4" customFormat="1" ht="19.75" customHeight="1" x14ac:dyDescent="0.3">
      <c r="A110" s="82">
        <v>0</v>
      </c>
      <c r="B110" s="82"/>
      <c r="C110" s="82"/>
      <c r="D110" s="82"/>
      <c r="E110" s="82"/>
      <c r="F110" s="82"/>
      <c r="G110" s="143" t="s">
        <v>76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1"/>
      <c r="Z110" s="146"/>
      <c r="AA110" s="146"/>
      <c r="AB110" s="146"/>
      <c r="AC110" s="146"/>
      <c r="AD110" s="146"/>
      <c r="AE110" s="162"/>
      <c r="AF110" s="163"/>
      <c r="AG110" s="163"/>
      <c r="AH110" s="163"/>
      <c r="AI110" s="163"/>
      <c r="AJ110" s="163"/>
      <c r="AK110" s="163"/>
      <c r="AL110" s="163"/>
      <c r="AM110" s="163"/>
      <c r="AN110" s="164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</row>
    <row r="111" spans="1:64" ht="48" customHeight="1" x14ac:dyDescent="0.3">
      <c r="A111" s="116">
        <v>28</v>
      </c>
      <c r="B111" s="116"/>
      <c r="C111" s="116"/>
      <c r="D111" s="116"/>
      <c r="E111" s="116"/>
      <c r="F111" s="116"/>
      <c r="G111" s="52" t="s">
        <v>139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9"/>
      <c r="Z111" s="73" t="s">
        <v>77</v>
      </c>
      <c r="AA111" s="74"/>
      <c r="AB111" s="74"/>
      <c r="AC111" s="74"/>
      <c r="AD111" s="75"/>
      <c r="AE111" s="154" t="s">
        <v>123</v>
      </c>
      <c r="AF111" s="165"/>
      <c r="AG111" s="165"/>
      <c r="AH111" s="165"/>
      <c r="AI111" s="165"/>
      <c r="AJ111" s="165"/>
      <c r="AK111" s="165"/>
      <c r="AL111" s="165"/>
      <c r="AM111" s="165"/>
      <c r="AN111" s="166"/>
      <c r="AO111" s="133">
        <f>65/48%</f>
        <v>135.41666666666669</v>
      </c>
      <c r="AP111" s="133"/>
      <c r="AQ111" s="133"/>
      <c r="AR111" s="133"/>
      <c r="AS111" s="133"/>
      <c r="AT111" s="133"/>
      <c r="AU111" s="133"/>
      <c r="AV111" s="133"/>
      <c r="AW111" s="133">
        <v>0</v>
      </c>
      <c r="AX111" s="133"/>
      <c r="AY111" s="133"/>
      <c r="AZ111" s="133"/>
      <c r="BA111" s="133"/>
      <c r="BB111" s="133"/>
      <c r="BC111" s="133"/>
      <c r="BD111" s="133"/>
      <c r="BE111" s="133">
        <f t="shared" si="1"/>
        <v>135.41666666666669</v>
      </c>
      <c r="BF111" s="133"/>
      <c r="BG111" s="133"/>
      <c r="BH111" s="133"/>
      <c r="BI111" s="133"/>
      <c r="BJ111" s="133"/>
      <c r="BK111" s="133"/>
      <c r="BL111" s="133"/>
    </row>
    <row r="112" spans="1:64" ht="37.25" customHeight="1" x14ac:dyDescent="0.3">
      <c r="A112" s="116">
        <v>29</v>
      </c>
      <c r="B112" s="116"/>
      <c r="C112" s="116"/>
      <c r="D112" s="116"/>
      <c r="E112" s="116"/>
      <c r="F112" s="116"/>
      <c r="G112" s="52" t="s">
        <v>140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9"/>
      <c r="Z112" s="76"/>
      <c r="AA112" s="77"/>
      <c r="AB112" s="77"/>
      <c r="AC112" s="77"/>
      <c r="AD112" s="78"/>
      <c r="AE112" s="154" t="s">
        <v>123</v>
      </c>
      <c r="AF112" s="165"/>
      <c r="AG112" s="165"/>
      <c r="AH112" s="165"/>
      <c r="AI112" s="165"/>
      <c r="AJ112" s="165"/>
      <c r="AK112" s="165"/>
      <c r="AL112" s="165"/>
      <c r="AM112" s="165"/>
      <c r="AN112" s="166"/>
      <c r="AO112" s="133">
        <f>4000/3377%</f>
        <v>118.44832691738227</v>
      </c>
      <c r="AP112" s="133"/>
      <c r="AQ112" s="133"/>
      <c r="AR112" s="133"/>
      <c r="AS112" s="133"/>
      <c r="AT112" s="133"/>
      <c r="AU112" s="133"/>
      <c r="AV112" s="133"/>
      <c r="AW112" s="133">
        <v>0</v>
      </c>
      <c r="AX112" s="133"/>
      <c r="AY112" s="133"/>
      <c r="AZ112" s="133"/>
      <c r="BA112" s="133"/>
      <c r="BB112" s="133"/>
      <c r="BC112" s="133"/>
      <c r="BD112" s="133"/>
      <c r="BE112" s="133">
        <f t="shared" si="1"/>
        <v>118.44832691738227</v>
      </c>
      <c r="BF112" s="133"/>
      <c r="BG112" s="133"/>
      <c r="BH112" s="133"/>
      <c r="BI112" s="133"/>
      <c r="BJ112" s="133"/>
      <c r="BK112" s="133"/>
      <c r="BL112" s="133"/>
    </row>
    <row r="113" spans="1:64" ht="54.65" hidden="1" customHeight="1" x14ac:dyDescent="0.3">
      <c r="A113" s="116">
        <v>20</v>
      </c>
      <c r="B113" s="116"/>
      <c r="C113" s="116"/>
      <c r="D113" s="116"/>
      <c r="E113" s="116"/>
      <c r="F113" s="116"/>
      <c r="G113" s="52" t="s">
        <v>124</v>
      </c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9"/>
      <c r="Z113" s="76"/>
      <c r="AA113" s="77"/>
      <c r="AB113" s="77"/>
      <c r="AC113" s="77"/>
      <c r="AD113" s="78"/>
      <c r="AE113" s="154" t="s">
        <v>123</v>
      </c>
      <c r="AF113" s="165"/>
      <c r="AG113" s="165"/>
      <c r="AH113" s="165"/>
      <c r="AI113" s="165"/>
      <c r="AJ113" s="165"/>
      <c r="AK113" s="165"/>
      <c r="AL113" s="165"/>
      <c r="AM113" s="165"/>
      <c r="AN113" s="166"/>
      <c r="AO113" s="133">
        <v>0</v>
      </c>
      <c r="AP113" s="133"/>
      <c r="AQ113" s="133"/>
      <c r="AR113" s="133"/>
      <c r="AS113" s="133"/>
      <c r="AT113" s="133"/>
      <c r="AU113" s="133"/>
      <c r="AV113" s="133"/>
      <c r="AW113" s="133">
        <v>0</v>
      </c>
      <c r="AX113" s="133"/>
      <c r="AY113" s="133"/>
      <c r="AZ113" s="133"/>
      <c r="BA113" s="133"/>
      <c r="BB113" s="133"/>
      <c r="BC113" s="133"/>
      <c r="BD113" s="133"/>
      <c r="BE113" s="133">
        <f t="shared" si="1"/>
        <v>0</v>
      </c>
      <c r="BF113" s="133"/>
      <c r="BG113" s="133"/>
      <c r="BH113" s="133"/>
      <c r="BI113" s="133"/>
      <c r="BJ113" s="133"/>
      <c r="BK113" s="133"/>
      <c r="BL113" s="133"/>
    </row>
    <row r="114" spans="1:64" ht="40.75" customHeight="1" x14ac:dyDescent="0.3">
      <c r="A114" s="116">
        <v>30</v>
      </c>
      <c r="B114" s="116"/>
      <c r="C114" s="116"/>
      <c r="D114" s="116"/>
      <c r="E114" s="116"/>
      <c r="F114" s="116"/>
      <c r="G114" s="52" t="s">
        <v>141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9"/>
      <c r="Z114" s="76"/>
      <c r="AA114" s="77"/>
      <c r="AB114" s="77"/>
      <c r="AC114" s="77"/>
      <c r="AD114" s="78"/>
      <c r="AE114" s="73" t="s">
        <v>75</v>
      </c>
      <c r="AF114" s="74"/>
      <c r="AG114" s="74"/>
      <c r="AH114" s="74"/>
      <c r="AI114" s="74"/>
      <c r="AJ114" s="74"/>
      <c r="AK114" s="74"/>
      <c r="AL114" s="74"/>
      <c r="AM114" s="74"/>
      <c r="AN114" s="75"/>
      <c r="AO114" s="133">
        <v>545</v>
      </c>
      <c r="AP114" s="133"/>
      <c r="AQ114" s="133"/>
      <c r="AR114" s="133"/>
      <c r="AS114" s="133"/>
      <c r="AT114" s="133"/>
      <c r="AU114" s="133"/>
      <c r="AV114" s="133"/>
      <c r="AW114" s="133">
        <v>0</v>
      </c>
      <c r="AX114" s="133"/>
      <c r="AY114" s="133"/>
      <c r="AZ114" s="133"/>
      <c r="BA114" s="133"/>
      <c r="BB114" s="133"/>
      <c r="BC114" s="133"/>
      <c r="BD114" s="133"/>
      <c r="BE114" s="133">
        <f t="shared" si="1"/>
        <v>545</v>
      </c>
      <c r="BF114" s="133"/>
      <c r="BG114" s="133"/>
      <c r="BH114" s="133"/>
      <c r="BI114" s="133"/>
      <c r="BJ114" s="133"/>
      <c r="BK114" s="133"/>
      <c r="BL114" s="133"/>
    </row>
    <row r="115" spans="1:64" ht="38.4" customHeight="1" x14ac:dyDescent="0.3">
      <c r="A115" s="116">
        <v>31</v>
      </c>
      <c r="B115" s="116"/>
      <c r="C115" s="116"/>
      <c r="D115" s="116"/>
      <c r="E115" s="116"/>
      <c r="F115" s="116"/>
      <c r="G115" s="52" t="s">
        <v>125</v>
      </c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9"/>
      <c r="Z115" s="76"/>
      <c r="AA115" s="77"/>
      <c r="AB115" s="77"/>
      <c r="AC115" s="77"/>
      <c r="AD115" s="78"/>
      <c r="AE115" s="76"/>
      <c r="AF115" s="77"/>
      <c r="AG115" s="77"/>
      <c r="AH115" s="77"/>
      <c r="AI115" s="77"/>
      <c r="AJ115" s="77"/>
      <c r="AK115" s="77"/>
      <c r="AL115" s="77"/>
      <c r="AM115" s="77"/>
      <c r="AN115" s="78"/>
      <c r="AO115" s="133">
        <f>AO108/5900%</f>
        <v>121.06537530266344</v>
      </c>
      <c r="AP115" s="133"/>
      <c r="AQ115" s="133"/>
      <c r="AR115" s="133"/>
      <c r="AS115" s="133"/>
      <c r="AT115" s="133"/>
      <c r="AU115" s="133"/>
      <c r="AV115" s="133"/>
      <c r="AW115" s="133">
        <v>0</v>
      </c>
      <c r="AX115" s="133"/>
      <c r="AY115" s="133"/>
      <c r="AZ115" s="133"/>
      <c r="BA115" s="133"/>
      <c r="BB115" s="133"/>
      <c r="BC115" s="133"/>
      <c r="BD115" s="133"/>
      <c r="BE115" s="133">
        <f t="shared" si="1"/>
        <v>121.06537530266344</v>
      </c>
      <c r="BF115" s="133"/>
      <c r="BG115" s="133"/>
      <c r="BH115" s="133"/>
      <c r="BI115" s="133"/>
      <c r="BJ115" s="133"/>
      <c r="BK115" s="133"/>
      <c r="BL115" s="133"/>
    </row>
    <row r="116" spans="1:64" ht="42" customHeight="1" x14ac:dyDescent="0.3">
      <c r="A116" s="116">
        <v>32</v>
      </c>
      <c r="B116" s="116"/>
      <c r="C116" s="116"/>
      <c r="D116" s="116"/>
      <c r="E116" s="116"/>
      <c r="F116" s="116"/>
      <c r="G116" s="52" t="s">
        <v>126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9"/>
      <c r="Z116" s="79"/>
      <c r="AA116" s="80"/>
      <c r="AB116" s="80"/>
      <c r="AC116" s="80"/>
      <c r="AD116" s="81"/>
      <c r="AE116" s="79"/>
      <c r="AF116" s="80"/>
      <c r="AG116" s="80"/>
      <c r="AH116" s="80"/>
      <c r="AI116" s="80"/>
      <c r="AJ116" s="80"/>
      <c r="AK116" s="80"/>
      <c r="AL116" s="80"/>
      <c r="AM116" s="80"/>
      <c r="AN116" s="81"/>
      <c r="AO116" s="133">
        <f>AO109/720%</f>
        <v>108.50694444444444</v>
      </c>
      <c r="AP116" s="133"/>
      <c r="AQ116" s="133"/>
      <c r="AR116" s="133"/>
      <c r="AS116" s="133"/>
      <c r="AT116" s="133"/>
      <c r="AU116" s="133"/>
      <c r="AV116" s="133"/>
      <c r="AW116" s="133">
        <v>0</v>
      </c>
      <c r="AX116" s="133"/>
      <c r="AY116" s="133"/>
      <c r="AZ116" s="133"/>
      <c r="BA116" s="133"/>
      <c r="BB116" s="133"/>
      <c r="BC116" s="133"/>
      <c r="BD116" s="133"/>
      <c r="BE116" s="133">
        <f t="shared" si="1"/>
        <v>108.50694444444444</v>
      </c>
      <c r="BF116" s="133"/>
      <c r="BG116" s="133"/>
      <c r="BH116" s="133"/>
      <c r="BI116" s="133"/>
      <c r="BJ116" s="133"/>
      <c r="BK116" s="133"/>
      <c r="BL116" s="133"/>
    </row>
    <row r="117" spans="1:64" x14ac:dyDescent="0.3"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9" spans="1:64" ht="16.5" customHeight="1" x14ac:dyDescent="0.3">
      <c r="A119" s="140" t="s">
        <v>142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40"/>
      <c r="X119" s="40"/>
      <c r="Y119" s="40"/>
      <c r="Z119" s="40"/>
      <c r="AA119" s="40"/>
      <c r="AB119" s="40"/>
      <c r="AC119" s="41"/>
      <c r="AD119" s="41"/>
      <c r="AE119" s="41"/>
      <c r="AF119" s="41"/>
      <c r="AG119" s="41"/>
      <c r="AH119" s="40"/>
      <c r="AI119" s="40"/>
      <c r="AJ119" s="40"/>
      <c r="AK119" s="40"/>
      <c r="AL119" s="40"/>
      <c r="AM119" s="40"/>
      <c r="AN119" s="5"/>
      <c r="AO119" s="108" t="s">
        <v>143</v>
      </c>
      <c r="AP119" s="108"/>
      <c r="AQ119" s="108"/>
      <c r="AR119" s="108"/>
      <c r="AS119" s="108"/>
      <c r="AT119" s="108"/>
      <c r="AU119" s="108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64" x14ac:dyDescent="0.3">
      <c r="W120" s="142" t="s">
        <v>5</v>
      </c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O120" s="137" t="s">
        <v>52</v>
      </c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</row>
    <row r="121" spans="1:64" ht="15.75" customHeight="1" x14ac:dyDescent="0.3">
      <c r="A121" s="168" t="s">
        <v>3</v>
      </c>
      <c r="B121" s="168"/>
      <c r="C121" s="168"/>
      <c r="D121" s="168"/>
      <c r="E121" s="168"/>
      <c r="F121" s="168"/>
    </row>
    <row r="122" spans="1:64" ht="13.25" customHeight="1" x14ac:dyDescent="0.3">
      <c r="A122" s="138" t="s">
        <v>82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</row>
    <row r="123" spans="1:64" x14ac:dyDescent="0.3">
      <c r="A123" s="139" t="s">
        <v>47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</row>
    <row r="124" spans="1:64" ht="10.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</row>
    <row r="125" spans="1:64" ht="15.65" customHeight="1" x14ac:dyDescent="0.3">
      <c r="A125" s="140" t="s">
        <v>83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40"/>
      <c r="X125" s="40"/>
      <c r="Y125" s="40"/>
      <c r="Z125" s="40"/>
      <c r="AA125" s="40"/>
      <c r="AB125" s="40"/>
      <c r="AC125" s="41"/>
      <c r="AD125" s="41"/>
      <c r="AE125" s="41"/>
      <c r="AF125" s="41"/>
      <c r="AG125" s="41"/>
      <c r="AH125" s="40"/>
      <c r="AI125" s="40"/>
      <c r="AJ125" s="40"/>
      <c r="AK125" s="40"/>
      <c r="AL125" s="40"/>
      <c r="AM125" s="40"/>
      <c r="AN125" s="5"/>
      <c r="AO125" s="84" t="s">
        <v>84</v>
      </c>
      <c r="AP125" s="84"/>
      <c r="AQ125" s="84"/>
      <c r="AR125" s="84"/>
      <c r="AS125" s="84"/>
      <c r="AT125" s="84"/>
      <c r="AU125" s="84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</row>
    <row r="126" spans="1:64" x14ac:dyDescent="0.3">
      <c r="W126" s="142" t="s">
        <v>5</v>
      </c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O126" s="137" t="s">
        <v>52</v>
      </c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</row>
    <row r="127" spans="1:64" x14ac:dyDescent="0.3">
      <c r="A127" s="167" t="s">
        <v>157</v>
      </c>
      <c r="B127" s="167"/>
      <c r="C127" s="167"/>
      <c r="D127" s="167"/>
      <c r="E127" s="167"/>
      <c r="F127" s="167"/>
      <c r="G127" s="43"/>
      <c r="H127" s="43"/>
    </row>
    <row r="128" spans="1:64" x14ac:dyDescent="0.3">
      <c r="A128" s="137" t="s">
        <v>45</v>
      </c>
      <c r="B128" s="137"/>
      <c r="C128" s="137"/>
      <c r="D128" s="137"/>
      <c r="E128" s="137"/>
      <c r="F128" s="137"/>
      <c r="G128" s="137"/>
      <c r="H128" s="137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" x14ac:dyDescent="0.3">
      <c r="A129" s="22" t="s">
        <v>46</v>
      </c>
    </row>
  </sheetData>
  <mergeCells count="441">
    <mergeCell ref="A102:F102"/>
    <mergeCell ref="G102:Y102"/>
    <mergeCell ref="AO102:AV102"/>
    <mergeCell ref="AW102:BD102"/>
    <mergeCell ref="BE102:BL102"/>
    <mergeCell ref="A86:F86"/>
    <mergeCell ref="G86:Y86"/>
    <mergeCell ref="AO86:AV86"/>
    <mergeCell ref="AW86:BD86"/>
    <mergeCell ref="BE86:BL86"/>
    <mergeCell ref="A91:F91"/>
    <mergeCell ref="G91:Y91"/>
    <mergeCell ref="Z91:AD91"/>
    <mergeCell ref="AE91:AN91"/>
    <mergeCell ref="AO91:AV91"/>
    <mergeCell ref="AW91:BD91"/>
    <mergeCell ref="BE91:BL91"/>
    <mergeCell ref="AE79:AN87"/>
    <mergeCell ref="Z79:AD87"/>
    <mergeCell ref="BE99:BL99"/>
    <mergeCell ref="A100:F100"/>
    <mergeCell ref="G100:Y100"/>
    <mergeCell ref="Z100:AD100"/>
    <mergeCell ref="AE100:AN100"/>
    <mergeCell ref="A127:F127"/>
    <mergeCell ref="AW113:BD113"/>
    <mergeCell ref="BE115:BL115"/>
    <mergeCell ref="A116:F116"/>
    <mergeCell ref="G116:Y116"/>
    <mergeCell ref="AO116:AV116"/>
    <mergeCell ref="AW116:BD116"/>
    <mergeCell ref="BE116:BL116"/>
    <mergeCell ref="A115:F115"/>
    <mergeCell ref="G115:Y115"/>
    <mergeCell ref="AO115:AV115"/>
    <mergeCell ref="AW115:BD115"/>
    <mergeCell ref="A121:F121"/>
    <mergeCell ref="AE114:AN116"/>
    <mergeCell ref="BE111:BL111"/>
    <mergeCell ref="A112:F112"/>
    <mergeCell ref="G112:Y112"/>
    <mergeCell ref="AE112:AN112"/>
    <mergeCell ref="AO112:AV112"/>
    <mergeCell ref="AW112:BD112"/>
    <mergeCell ref="BE112:BL112"/>
    <mergeCell ref="A111:F111"/>
    <mergeCell ref="G111:Y111"/>
    <mergeCell ref="AE111:AN111"/>
    <mergeCell ref="AO111:AV111"/>
    <mergeCell ref="AW111:BD111"/>
    <mergeCell ref="Z111:AD116"/>
    <mergeCell ref="BE113:BL113"/>
    <mergeCell ref="A114:F114"/>
    <mergeCell ref="G114:Y114"/>
    <mergeCell ref="AO114:AV114"/>
    <mergeCell ref="AW114:BD114"/>
    <mergeCell ref="BE114:BL114"/>
    <mergeCell ref="A113:F113"/>
    <mergeCell ref="G113:Y113"/>
    <mergeCell ref="AE113:AN113"/>
    <mergeCell ref="AO113:AV113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AO109:AV109"/>
    <mergeCell ref="AW109:BD109"/>
    <mergeCell ref="BE107:BL107"/>
    <mergeCell ref="A108:F108"/>
    <mergeCell ref="G108:Y108"/>
    <mergeCell ref="AO108:AV108"/>
    <mergeCell ref="AW108:BD108"/>
    <mergeCell ref="BE108:BL108"/>
    <mergeCell ref="A107:F107"/>
    <mergeCell ref="G107:Y107"/>
    <mergeCell ref="AO107:AV107"/>
    <mergeCell ref="AW107:BD107"/>
    <mergeCell ref="BE105:BL105"/>
    <mergeCell ref="A106:F106"/>
    <mergeCell ref="G106:Y106"/>
    <mergeCell ref="AO106:AV106"/>
    <mergeCell ref="AW106:BD106"/>
    <mergeCell ref="BE106:BL106"/>
    <mergeCell ref="A105:F105"/>
    <mergeCell ref="G105:Y105"/>
    <mergeCell ref="AO105:AV105"/>
    <mergeCell ref="AW105:BD105"/>
    <mergeCell ref="BE103:BL103"/>
    <mergeCell ref="A104:F104"/>
    <mergeCell ref="G104:Y104"/>
    <mergeCell ref="AO104:AV104"/>
    <mergeCell ref="AW104:BD104"/>
    <mergeCell ref="BE104:BL104"/>
    <mergeCell ref="A103:F103"/>
    <mergeCell ref="G103:Y103"/>
    <mergeCell ref="AO103:AV103"/>
    <mergeCell ref="AW103:BD103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89:BL89"/>
    <mergeCell ref="A92:F92"/>
    <mergeCell ref="G92:Y92"/>
    <mergeCell ref="Z92:AD92"/>
    <mergeCell ref="AE92:AN92"/>
    <mergeCell ref="AO92:AV92"/>
    <mergeCell ref="AW92:BD92"/>
    <mergeCell ref="BE92:BL92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BE90:BL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AO87:AV87"/>
    <mergeCell ref="AW87:BD87"/>
    <mergeCell ref="BE84:BL84"/>
    <mergeCell ref="A85:F85"/>
    <mergeCell ref="G85:Y85"/>
    <mergeCell ref="AO85:AV85"/>
    <mergeCell ref="AW85:BD85"/>
    <mergeCell ref="BE85:BL85"/>
    <mergeCell ref="A84:F84"/>
    <mergeCell ref="G84:Y84"/>
    <mergeCell ref="AO84:AV84"/>
    <mergeCell ref="AW84:BD84"/>
    <mergeCell ref="BE80:BL80"/>
    <mergeCell ref="A83:F83"/>
    <mergeCell ref="G83:Y83"/>
    <mergeCell ref="AO83:AV83"/>
    <mergeCell ref="AW83:BD83"/>
    <mergeCell ref="BE83:BL83"/>
    <mergeCell ref="A80:F80"/>
    <mergeCell ref="G80:Y80"/>
    <mergeCell ref="AO80:AV80"/>
    <mergeCell ref="AW80:BD80"/>
    <mergeCell ref="BE78:BL78"/>
    <mergeCell ref="A79:F79"/>
    <mergeCell ref="G79:Y79"/>
    <mergeCell ref="AO79:AV79"/>
    <mergeCell ref="AW79:BD79"/>
    <mergeCell ref="BE79:BL79"/>
    <mergeCell ref="A78:F78"/>
    <mergeCell ref="G78:Y78"/>
    <mergeCell ref="AO78:AV78"/>
    <mergeCell ref="AW78:BD78"/>
    <mergeCell ref="Z72:AD78"/>
    <mergeCell ref="AE73:AN78"/>
    <mergeCell ref="BE76:BL76"/>
    <mergeCell ref="A77:F77"/>
    <mergeCell ref="G77:Y77"/>
    <mergeCell ref="AO77:AV77"/>
    <mergeCell ref="AW77:BD77"/>
    <mergeCell ref="BE77:BL77"/>
    <mergeCell ref="A76:F76"/>
    <mergeCell ref="G76:Y76"/>
    <mergeCell ref="AO76:AV76"/>
    <mergeCell ref="AW76:BD76"/>
    <mergeCell ref="A75:F75"/>
    <mergeCell ref="G75:Y75"/>
    <mergeCell ref="AO75:AV75"/>
    <mergeCell ref="AW75:BD75"/>
    <mergeCell ref="BE75:BL75"/>
    <mergeCell ref="A74:F74"/>
    <mergeCell ref="G74:Y74"/>
    <mergeCell ref="AO74:AV74"/>
    <mergeCell ref="AW74:BD74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BE74:BL74"/>
    <mergeCell ref="BE72:BL72"/>
    <mergeCell ref="A73:F73"/>
    <mergeCell ref="G73:Y73"/>
    <mergeCell ref="AO73:AV73"/>
    <mergeCell ref="AW73:BD73"/>
    <mergeCell ref="BE73:BL73"/>
    <mergeCell ref="A72:F72"/>
    <mergeCell ref="G72:Y72"/>
    <mergeCell ref="AE72:AN72"/>
    <mergeCell ref="AO72:AV72"/>
    <mergeCell ref="AW72:BD72"/>
    <mergeCell ref="AO71:AV71"/>
    <mergeCell ref="AW71:BD71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BE71:BL71"/>
    <mergeCell ref="A70:F70"/>
    <mergeCell ref="G70:Y70"/>
    <mergeCell ref="Z70:AD70"/>
    <mergeCell ref="AE70:AN70"/>
    <mergeCell ref="AJ64:AQ64"/>
    <mergeCell ref="AR64:AY64"/>
    <mergeCell ref="BE68:BL68"/>
    <mergeCell ref="A69:F69"/>
    <mergeCell ref="G69:Y69"/>
    <mergeCell ref="Z69:AD69"/>
    <mergeCell ref="AE69:AN69"/>
    <mergeCell ref="A128:H128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122:AS122"/>
    <mergeCell ref="A123:AS123"/>
    <mergeCell ref="A125:V125"/>
    <mergeCell ref="W126:AM126"/>
    <mergeCell ref="AO126:BG126"/>
    <mergeCell ref="A119:V119"/>
    <mergeCell ref="W120:AM120"/>
    <mergeCell ref="AO120:BG120"/>
    <mergeCell ref="G71:Y71"/>
    <mergeCell ref="Z71:AD71"/>
    <mergeCell ref="AE71:AN71"/>
    <mergeCell ref="AR63:AY63"/>
    <mergeCell ref="A64:C64"/>
    <mergeCell ref="D64:AA64"/>
    <mergeCell ref="AB64:AI64"/>
    <mergeCell ref="AS51:AZ51"/>
    <mergeCell ref="AS52:AZ52"/>
    <mergeCell ref="A53:C53"/>
    <mergeCell ref="D53:AB53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C53:AJ53"/>
    <mergeCell ref="AK53:AR53"/>
    <mergeCell ref="AS53:AZ53"/>
    <mergeCell ref="A55:C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31:F31"/>
    <mergeCell ref="G31:BL31"/>
    <mergeCell ref="A33:F33"/>
    <mergeCell ref="G33:BL33"/>
    <mergeCell ref="A35:BL35"/>
    <mergeCell ref="A36:BL36"/>
    <mergeCell ref="A42:F42"/>
    <mergeCell ref="G42:BL42"/>
    <mergeCell ref="I23:S23"/>
    <mergeCell ref="T23:W23"/>
    <mergeCell ref="A38:BL38"/>
    <mergeCell ref="A39:F39"/>
    <mergeCell ref="G39:BL39"/>
    <mergeCell ref="A40:F40"/>
    <mergeCell ref="G40:BL40"/>
    <mergeCell ref="A32:F32"/>
    <mergeCell ref="G32:BL32"/>
    <mergeCell ref="AO1:BL1"/>
    <mergeCell ref="AO2:BL2"/>
    <mergeCell ref="AO3:BL3"/>
    <mergeCell ref="AO4:BL4"/>
    <mergeCell ref="AO5:BF5"/>
    <mergeCell ref="AO6:AU6"/>
    <mergeCell ref="AO119:AU1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30:F30"/>
    <mergeCell ref="AW6:AX6"/>
    <mergeCell ref="AO125:AU125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G30:BL30"/>
    <mergeCell ref="A22:T22"/>
    <mergeCell ref="U22:AD22"/>
    <mergeCell ref="AE22:AR22"/>
    <mergeCell ref="AS22:BC22"/>
    <mergeCell ref="BD22:BL22"/>
    <mergeCell ref="A23:H23"/>
    <mergeCell ref="A101:F101"/>
    <mergeCell ref="G101:Y101"/>
    <mergeCell ref="AO101:AV101"/>
    <mergeCell ref="AW101:BD101"/>
    <mergeCell ref="A59:BL59"/>
    <mergeCell ref="A57:C57"/>
    <mergeCell ref="D57:AB57"/>
    <mergeCell ref="AC57:AJ57"/>
    <mergeCell ref="AK57:AR57"/>
    <mergeCell ref="AS57:AZ57"/>
    <mergeCell ref="AO69:AV69"/>
    <mergeCell ref="AW69:BD69"/>
    <mergeCell ref="AO70:AV70"/>
    <mergeCell ref="AW70:BD70"/>
    <mergeCell ref="A60:AY60"/>
    <mergeCell ref="A61:C62"/>
    <mergeCell ref="D61:AA62"/>
    <mergeCell ref="AB61:AI62"/>
    <mergeCell ref="AJ61:AQ62"/>
    <mergeCell ref="BE101:BL101"/>
    <mergeCell ref="Z101:AD109"/>
    <mergeCell ref="AE101:AN109"/>
    <mergeCell ref="AR61:AY62"/>
    <mergeCell ref="A71:F71"/>
  </mergeCells>
  <conditionalFormatting sqref="G71:L71">
    <cfRule type="cellIs" dxfId="86" priority="90" stopIfTrue="1" operator="equal">
      <formula>$G70</formula>
    </cfRule>
  </conditionalFormatting>
  <conditionalFormatting sqref="D50">
    <cfRule type="cellIs" dxfId="85" priority="91" stopIfTrue="1" operator="equal">
      <formula>$D49</formula>
    </cfRule>
  </conditionalFormatting>
  <conditionalFormatting sqref="A71:F71">
    <cfRule type="cellIs" dxfId="84" priority="92" stopIfTrue="1" operator="equal">
      <formula>0</formula>
    </cfRule>
  </conditionalFormatting>
  <conditionalFormatting sqref="D51">
    <cfRule type="cellIs" dxfId="83" priority="89" stopIfTrue="1" operator="equal">
      <formula>$D50</formula>
    </cfRule>
  </conditionalFormatting>
  <conditionalFormatting sqref="D52">
    <cfRule type="cellIs" dxfId="82" priority="88" stopIfTrue="1" operator="equal">
      <formula>$D51</formula>
    </cfRule>
  </conditionalFormatting>
  <conditionalFormatting sqref="D53:D54">
    <cfRule type="cellIs" dxfId="81" priority="87" stopIfTrue="1" operator="equal">
      <formula>$D52</formula>
    </cfRule>
  </conditionalFormatting>
  <conditionalFormatting sqref="D55">
    <cfRule type="cellIs" dxfId="80" priority="86" stopIfTrue="1" operator="equal">
      <formula>$D53</formula>
    </cfRule>
  </conditionalFormatting>
  <conditionalFormatting sqref="D56">
    <cfRule type="cellIs" dxfId="79" priority="85" stopIfTrue="1" operator="equal">
      <formula>$D55</formula>
    </cfRule>
  </conditionalFormatting>
  <conditionalFormatting sqref="D57">
    <cfRule type="cellIs" dxfId="78" priority="84" stopIfTrue="1" operator="equal">
      <formula>$D56</formula>
    </cfRule>
  </conditionalFormatting>
  <conditionalFormatting sqref="G72">
    <cfRule type="cellIs" dxfId="77" priority="81" stopIfTrue="1" operator="equal">
      <formula>$G71</formula>
    </cfRule>
  </conditionalFormatting>
  <conditionalFormatting sqref="A72:F72">
    <cfRule type="cellIs" dxfId="76" priority="82" stopIfTrue="1" operator="equal">
      <formula>0</formula>
    </cfRule>
  </conditionalFormatting>
  <conditionalFormatting sqref="G73">
    <cfRule type="cellIs" dxfId="75" priority="79" stopIfTrue="1" operator="equal">
      <formula>$G72</formula>
    </cfRule>
  </conditionalFormatting>
  <conditionalFormatting sqref="A73:F73">
    <cfRule type="cellIs" dxfId="74" priority="80" stopIfTrue="1" operator="equal">
      <formula>0</formula>
    </cfRule>
  </conditionalFormatting>
  <conditionalFormatting sqref="G74">
    <cfRule type="cellIs" dxfId="73" priority="77" stopIfTrue="1" operator="equal">
      <formula>$G73</formula>
    </cfRule>
  </conditionalFormatting>
  <conditionalFormatting sqref="A74:F74">
    <cfRule type="cellIs" dxfId="72" priority="78" stopIfTrue="1" operator="equal">
      <formula>0</formula>
    </cfRule>
  </conditionalFormatting>
  <conditionalFormatting sqref="G75">
    <cfRule type="cellIs" dxfId="71" priority="75" stopIfTrue="1" operator="equal">
      <formula>$G74</formula>
    </cfRule>
  </conditionalFormatting>
  <conditionalFormatting sqref="A75:F75">
    <cfRule type="cellIs" dxfId="70" priority="76" stopIfTrue="1" operator="equal">
      <formula>0</formula>
    </cfRule>
  </conditionalFormatting>
  <conditionalFormatting sqref="G76">
    <cfRule type="cellIs" dxfId="69" priority="73" stopIfTrue="1" operator="equal">
      <formula>$G75</formula>
    </cfRule>
  </conditionalFormatting>
  <conditionalFormatting sqref="A76:F76">
    <cfRule type="cellIs" dxfId="68" priority="74" stopIfTrue="1" operator="equal">
      <formula>0</formula>
    </cfRule>
  </conditionalFormatting>
  <conditionalFormatting sqref="G77">
    <cfRule type="cellIs" dxfId="67" priority="71" stopIfTrue="1" operator="equal">
      <formula>$G76</formula>
    </cfRule>
  </conditionalFormatting>
  <conditionalFormatting sqref="A77:F77">
    <cfRule type="cellIs" dxfId="66" priority="72" stopIfTrue="1" operator="equal">
      <formula>0</formula>
    </cfRule>
  </conditionalFormatting>
  <conditionalFormatting sqref="G78">
    <cfRule type="cellIs" dxfId="65" priority="69" stopIfTrue="1" operator="equal">
      <formula>$G77</formula>
    </cfRule>
  </conditionalFormatting>
  <conditionalFormatting sqref="A78:F78">
    <cfRule type="cellIs" dxfId="64" priority="70" stopIfTrue="1" operator="equal">
      <formula>0</formula>
    </cfRule>
  </conditionalFormatting>
  <conditionalFormatting sqref="G79">
    <cfRule type="cellIs" dxfId="63" priority="67" stopIfTrue="1" operator="equal">
      <formula>$G78</formula>
    </cfRule>
  </conditionalFormatting>
  <conditionalFormatting sqref="A79:F79">
    <cfRule type="cellIs" dxfId="62" priority="68" stopIfTrue="1" operator="equal">
      <formula>0</formula>
    </cfRule>
  </conditionalFormatting>
  <conditionalFormatting sqref="A90:F90 A91">
    <cfRule type="cellIs" dxfId="61" priority="64" stopIfTrue="1" operator="equal">
      <formula>0</formula>
    </cfRule>
  </conditionalFormatting>
  <conditionalFormatting sqref="A80:F80">
    <cfRule type="cellIs" dxfId="60" priority="62" stopIfTrue="1" operator="equal">
      <formula>0</formula>
    </cfRule>
  </conditionalFormatting>
  <conditionalFormatting sqref="A83:F83">
    <cfRule type="cellIs" dxfId="59" priority="60" stopIfTrue="1" operator="equal">
      <formula>0</formula>
    </cfRule>
  </conditionalFormatting>
  <conditionalFormatting sqref="G84">
    <cfRule type="cellIs" dxfId="58" priority="57" stopIfTrue="1" operator="equal">
      <formula>$G83</formula>
    </cfRule>
  </conditionalFormatting>
  <conditionalFormatting sqref="A84:F84">
    <cfRule type="cellIs" dxfId="57" priority="58" stopIfTrue="1" operator="equal">
      <formula>0</formula>
    </cfRule>
  </conditionalFormatting>
  <conditionalFormatting sqref="G85:G86">
    <cfRule type="cellIs" dxfId="56" priority="55" stopIfTrue="1" operator="equal">
      <formula>$G84</formula>
    </cfRule>
  </conditionalFormatting>
  <conditionalFormatting sqref="A85:F85 A86">
    <cfRule type="cellIs" dxfId="55" priority="56" stopIfTrue="1" operator="equal">
      <formula>0</formula>
    </cfRule>
  </conditionalFormatting>
  <conditionalFormatting sqref="G87">
    <cfRule type="cellIs" dxfId="54" priority="53" stopIfTrue="1" operator="equal">
      <formula>$G85</formula>
    </cfRule>
  </conditionalFormatting>
  <conditionalFormatting sqref="A87:F87">
    <cfRule type="cellIs" dxfId="53" priority="54" stopIfTrue="1" operator="equal">
      <formula>0</formula>
    </cfRule>
  </conditionalFormatting>
  <conditionalFormatting sqref="G88">
    <cfRule type="cellIs" dxfId="52" priority="51" stopIfTrue="1" operator="equal">
      <formula>$G87</formula>
    </cfRule>
  </conditionalFormatting>
  <conditionalFormatting sqref="A88:F88">
    <cfRule type="cellIs" dxfId="51" priority="52" stopIfTrue="1" operator="equal">
      <formula>0</formula>
    </cfRule>
  </conditionalFormatting>
  <conditionalFormatting sqref="G89">
    <cfRule type="cellIs" dxfId="50" priority="49" stopIfTrue="1" operator="equal">
      <formula>$G88</formula>
    </cfRule>
  </conditionalFormatting>
  <conditionalFormatting sqref="A89:F89">
    <cfRule type="cellIs" dxfId="49" priority="50" stopIfTrue="1" operator="equal">
      <formula>0</formula>
    </cfRule>
  </conditionalFormatting>
  <conditionalFormatting sqref="G92">
    <cfRule type="cellIs" dxfId="48" priority="47" stopIfTrue="1" operator="equal">
      <formula>$G89</formula>
    </cfRule>
  </conditionalFormatting>
  <conditionalFormatting sqref="A92:F92">
    <cfRule type="cellIs" dxfId="47" priority="48" stopIfTrue="1" operator="equal">
      <formula>0</formula>
    </cfRule>
  </conditionalFormatting>
  <conditionalFormatting sqref="G93">
    <cfRule type="cellIs" dxfId="46" priority="45" stopIfTrue="1" operator="equal">
      <formula>$G92</formula>
    </cfRule>
  </conditionalFormatting>
  <conditionalFormatting sqref="A93:F93">
    <cfRule type="cellIs" dxfId="45" priority="46" stopIfTrue="1" operator="equal">
      <formula>0</formula>
    </cfRule>
  </conditionalFormatting>
  <conditionalFormatting sqref="G94">
    <cfRule type="cellIs" dxfId="44" priority="43" stopIfTrue="1" operator="equal">
      <formula>$G93</formula>
    </cfRule>
  </conditionalFormatting>
  <conditionalFormatting sqref="A94:F94">
    <cfRule type="cellIs" dxfId="43" priority="44" stopIfTrue="1" operator="equal">
      <formula>0</formula>
    </cfRule>
  </conditionalFormatting>
  <conditionalFormatting sqref="G95">
    <cfRule type="cellIs" dxfId="42" priority="41" stopIfTrue="1" operator="equal">
      <formula>$G94</formula>
    </cfRule>
  </conditionalFormatting>
  <conditionalFormatting sqref="A95:F95">
    <cfRule type="cellIs" dxfId="41" priority="42" stopIfTrue="1" operator="equal">
      <formula>0</formula>
    </cfRule>
  </conditionalFormatting>
  <conditionalFormatting sqref="G96">
    <cfRule type="cellIs" dxfId="40" priority="39" stopIfTrue="1" operator="equal">
      <formula>$G95</formula>
    </cfRule>
  </conditionalFormatting>
  <conditionalFormatting sqref="A96:F96">
    <cfRule type="cellIs" dxfId="39" priority="40" stopIfTrue="1" operator="equal">
      <formula>0</formula>
    </cfRule>
  </conditionalFormatting>
  <conditionalFormatting sqref="G97">
    <cfRule type="cellIs" dxfId="38" priority="37" stopIfTrue="1" operator="equal">
      <formula>$G96</formula>
    </cfRule>
  </conditionalFormatting>
  <conditionalFormatting sqref="A97:F97">
    <cfRule type="cellIs" dxfId="37" priority="38" stopIfTrue="1" operator="equal">
      <formula>0</formula>
    </cfRule>
  </conditionalFormatting>
  <conditionalFormatting sqref="G98">
    <cfRule type="cellIs" dxfId="36" priority="35" stopIfTrue="1" operator="equal">
      <formula>$G97</formula>
    </cfRule>
  </conditionalFormatting>
  <conditionalFormatting sqref="A98:F98">
    <cfRule type="cellIs" dxfId="35" priority="36" stopIfTrue="1" operator="equal">
      <formula>0</formula>
    </cfRule>
  </conditionalFormatting>
  <conditionalFormatting sqref="G99">
    <cfRule type="cellIs" dxfId="34" priority="33" stopIfTrue="1" operator="equal">
      <formula>$G98</formula>
    </cfRule>
  </conditionalFormatting>
  <conditionalFormatting sqref="A99:F99">
    <cfRule type="cellIs" dxfId="33" priority="34" stopIfTrue="1" operator="equal">
      <formula>0</formula>
    </cfRule>
  </conditionalFormatting>
  <conditionalFormatting sqref="G100:G102">
    <cfRule type="cellIs" dxfId="32" priority="31" stopIfTrue="1" operator="equal">
      <formula>$G99</formula>
    </cfRule>
  </conditionalFormatting>
  <conditionalFormatting sqref="A100:F100 A101:A102">
    <cfRule type="cellIs" dxfId="31" priority="32" stopIfTrue="1" operator="equal">
      <formula>0</formula>
    </cfRule>
  </conditionalFormatting>
  <conditionalFormatting sqref="G103">
    <cfRule type="cellIs" dxfId="30" priority="29" stopIfTrue="1" operator="equal">
      <formula>$G100</formula>
    </cfRule>
  </conditionalFormatting>
  <conditionalFormatting sqref="A103:F103">
    <cfRule type="cellIs" dxfId="29" priority="30" stopIfTrue="1" operator="equal">
      <formula>0</formula>
    </cfRule>
  </conditionalFormatting>
  <conditionalFormatting sqref="G104">
    <cfRule type="cellIs" dxfId="28" priority="27" stopIfTrue="1" operator="equal">
      <formula>$G103</formula>
    </cfRule>
  </conditionalFormatting>
  <conditionalFormatting sqref="A104:F104">
    <cfRule type="cellIs" dxfId="27" priority="28" stopIfTrue="1" operator="equal">
      <formula>0</formula>
    </cfRule>
  </conditionalFormatting>
  <conditionalFormatting sqref="G105">
    <cfRule type="cellIs" dxfId="26" priority="25" stopIfTrue="1" operator="equal">
      <formula>$G104</formula>
    </cfRule>
  </conditionalFormatting>
  <conditionalFormatting sqref="A105:F105">
    <cfRule type="cellIs" dxfId="25" priority="26" stopIfTrue="1" operator="equal">
      <formula>0</formula>
    </cfRule>
  </conditionalFormatting>
  <conditionalFormatting sqref="G106">
    <cfRule type="cellIs" dxfId="24" priority="23" stopIfTrue="1" operator="equal">
      <formula>$G105</formula>
    </cfRule>
  </conditionalFormatting>
  <conditionalFormatting sqref="A106:F106">
    <cfRule type="cellIs" dxfId="23" priority="24" stopIfTrue="1" operator="equal">
      <formula>0</formula>
    </cfRule>
  </conditionalFormatting>
  <conditionalFormatting sqref="G107">
    <cfRule type="cellIs" dxfId="22" priority="21" stopIfTrue="1" operator="equal">
      <formula>$G106</formula>
    </cfRule>
  </conditionalFormatting>
  <conditionalFormatting sqref="A107:F107">
    <cfRule type="cellIs" dxfId="21" priority="22" stopIfTrue="1" operator="equal">
      <formula>0</formula>
    </cfRule>
  </conditionalFormatting>
  <conditionalFormatting sqref="G108">
    <cfRule type="cellIs" dxfId="20" priority="19" stopIfTrue="1" operator="equal">
      <formula>$G107</formula>
    </cfRule>
  </conditionalFormatting>
  <conditionalFormatting sqref="A108:F108">
    <cfRule type="cellIs" dxfId="19" priority="20" stopIfTrue="1" operator="equal">
      <formula>0</formula>
    </cfRule>
  </conditionalFormatting>
  <conditionalFormatting sqref="G109">
    <cfRule type="cellIs" dxfId="18" priority="17" stopIfTrue="1" operator="equal">
      <formula>$G108</formula>
    </cfRule>
  </conditionalFormatting>
  <conditionalFormatting sqref="A109:F109">
    <cfRule type="cellIs" dxfId="17" priority="18" stopIfTrue="1" operator="equal">
      <formula>0</formula>
    </cfRule>
  </conditionalFormatting>
  <conditionalFormatting sqref="G110">
    <cfRule type="cellIs" dxfId="16" priority="15" stopIfTrue="1" operator="equal">
      <formula>$G109</formula>
    </cfRule>
  </conditionalFormatting>
  <conditionalFormatting sqref="A110:F110">
    <cfRule type="cellIs" dxfId="15" priority="16" stopIfTrue="1" operator="equal">
      <formula>0</formula>
    </cfRule>
  </conditionalFormatting>
  <conditionalFormatting sqref="G111">
    <cfRule type="cellIs" dxfId="14" priority="13" stopIfTrue="1" operator="equal">
      <formula>$G110</formula>
    </cfRule>
  </conditionalFormatting>
  <conditionalFormatting sqref="A111:F111">
    <cfRule type="cellIs" dxfId="13" priority="14" stopIfTrue="1" operator="equal">
      <formula>0</formula>
    </cfRule>
  </conditionalFormatting>
  <conditionalFormatting sqref="G112">
    <cfRule type="cellIs" dxfId="12" priority="11" stopIfTrue="1" operator="equal">
      <formula>$G111</formula>
    </cfRule>
  </conditionalFormatting>
  <conditionalFormatting sqref="A112:F112">
    <cfRule type="cellIs" dxfId="11" priority="12" stopIfTrue="1" operator="equal">
      <formula>0</formula>
    </cfRule>
  </conditionalFormatting>
  <conditionalFormatting sqref="G113">
    <cfRule type="cellIs" dxfId="10" priority="9" stopIfTrue="1" operator="equal">
      <formula>$G112</formula>
    </cfRule>
  </conditionalFormatting>
  <conditionalFormatting sqref="A113:F113">
    <cfRule type="cellIs" dxfId="9" priority="10" stopIfTrue="1" operator="equal">
      <formula>0</formula>
    </cfRule>
  </conditionalFormatting>
  <conditionalFormatting sqref="G114">
    <cfRule type="cellIs" dxfId="8" priority="7" stopIfTrue="1" operator="equal">
      <formula>$G113</formula>
    </cfRule>
  </conditionalFormatting>
  <conditionalFormatting sqref="A114:F114">
    <cfRule type="cellIs" dxfId="7" priority="8" stopIfTrue="1" operator="equal">
      <formula>0</formula>
    </cfRule>
  </conditionalFormatting>
  <conditionalFormatting sqref="G115">
    <cfRule type="cellIs" dxfId="6" priority="5" stopIfTrue="1" operator="equal">
      <formula>$G114</formula>
    </cfRule>
  </conditionalFormatting>
  <conditionalFormatting sqref="A115:F115">
    <cfRule type="cellIs" dxfId="5" priority="6" stopIfTrue="1" operator="equal">
      <formula>0</formula>
    </cfRule>
  </conditionalFormatting>
  <conditionalFormatting sqref="G116">
    <cfRule type="cellIs" dxfId="4" priority="3" stopIfTrue="1" operator="equal">
      <formula>$G115</formula>
    </cfRule>
  </conditionalFormatting>
  <conditionalFormatting sqref="A116:F116">
    <cfRule type="cellIs" dxfId="3" priority="4" stopIfTrue="1" operator="equal">
      <formula>0</formula>
    </cfRule>
  </conditionalFormatting>
  <conditionalFormatting sqref="G90:G91">
    <cfRule type="cellIs" dxfId="2" priority="93" stopIfTrue="1" operator="equal">
      <formula>#REF!</formula>
    </cfRule>
  </conditionalFormatting>
  <conditionalFormatting sqref="G83">
    <cfRule type="cellIs" dxfId="1" priority="94" stopIfTrue="1" operator="equal">
      <formula>$G80</formula>
    </cfRule>
  </conditionalFormatting>
  <conditionalFormatting sqref="G80">
    <cfRule type="cellIs" dxfId="0" priority="95" stopIfTrue="1" operator="equal">
      <formula>$G90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КПК1113133</vt:lpstr>
      <vt:lpstr>КПК1113133!Область_друку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2021-07-14T13:13:53Z</cp:lastPrinted>
  <dcterms:created xsi:type="dcterms:W3CDTF">2016-08-15T09:54:21Z</dcterms:created>
  <dcterms:modified xsi:type="dcterms:W3CDTF">2021-12-23T07:26:40Z</dcterms:modified>
</cp:coreProperties>
</file>