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3132" sheetId="4" r:id="rId1"/>
  </sheets>
  <definedNames>
    <definedName name="_xlnm.Print_Area" localSheetId="0">КПК1113132!$A$1:$BM$110</definedName>
  </definedNames>
  <calcPr calcId="152511" refMode="R1C1"/>
</workbook>
</file>

<file path=xl/calcChain.xml><?xml version="1.0" encoding="utf-8"?>
<calcChain xmlns="http://schemas.openxmlformats.org/spreadsheetml/2006/main">
  <c r="BE97" i="4" l="1"/>
  <c r="AW97" i="4"/>
  <c r="AO97" i="4"/>
  <c r="AW95" i="4" l="1"/>
  <c r="AO94" i="4"/>
  <c r="BE93" i="4"/>
  <c r="AW93" i="4"/>
  <c r="AO93" i="4"/>
  <c r="BE91" i="4"/>
  <c r="BE85" i="4"/>
  <c r="BE83" i="4"/>
  <c r="BE84" i="4"/>
  <c r="BE82" i="4"/>
  <c r="AC49" i="4" l="1"/>
  <c r="AC52" i="4" s="1"/>
  <c r="BE95" i="4" l="1"/>
  <c r="BE94" i="4" l="1"/>
  <c r="AO91" i="4"/>
  <c r="U22" i="4"/>
  <c r="AS51" i="4"/>
  <c r="AK52" i="4"/>
  <c r="AJ60" i="4" s="1"/>
  <c r="AW78" i="4" s="1"/>
  <c r="AW90" i="4" s="1"/>
  <c r="AW89" i="4" l="1"/>
  <c r="AJ64" i="4"/>
  <c r="AB60" i="4"/>
  <c r="AO78" i="4" s="1"/>
  <c r="AO90" i="4" l="1"/>
  <c r="BE78" i="4"/>
  <c r="AO89" i="4"/>
  <c r="AB64" i="4"/>
  <c r="AR64" i="4"/>
  <c r="AR63" i="4"/>
  <c r="AR62" i="4"/>
  <c r="AR61" i="4"/>
  <c r="AR60" i="4"/>
  <c r="AS52" i="4"/>
  <c r="AS50" i="4"/>
  <c r="AS49" i="4"/>
  <c r="BE90" i="4" l="1"/>
  <c r="BE89" i="4"/>
</calcChain>
</file>

<file path=xl/sharedStrings.xml><?xml version="1.0" encoding="utf-8"?>
<sst xmlns="http://schemas.openxmlformats.org/spreadsheetml/2006/main" count="191" uniqueCount="139">
  <si>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</si>
  <si>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</si>
  <si>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</si>
  <si>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</si>
  <si>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</si>
  <si>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</si>
  <si>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</si>
  <si>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</si>
  <si>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</si>
  <si>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</si>
  <si>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</si>
  <si>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</si>
  <si>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</si>
  <si>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</si>
  <si>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</si>
  <si>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</si>
  <si>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</si>
  <si>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</si>
  <si>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</si>
  <si>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</si>
  <si>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</si>
  <si>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</si>
  <si>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</si>
  <si>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</si>
  <si>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</si>
  <si>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</si>
  <si>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</si>
  <si>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</si>
  <si>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</si>
  <si>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</si>
  <si>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</si>
  <si>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</si>
  <si>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</si>
  <si>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</si>
  <si>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</si>
  <si>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</si>
  <si>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</si>
  <si>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</si>
  <si>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</si>
  <si>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</si>
  <si>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</si>
  <si>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</si>
  <si>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</si>
  <si>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</si>
  <si>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</si>
  <si>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</si>
  <si>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</si>
  <si>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</si>
  <si>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</si>
  <si>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</si>
  <si>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</si>
  <si>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</si>
  <si>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</si>
  <si>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</si>
  <si>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</si>
  <si>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</si>
  <si>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</si>
  <si>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</si>
  <si>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</si>
  <si>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</si>
  <si>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</si>
  <si>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</si>
  <si>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</si>
  <si>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</si>
  <si>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</si>
  <si>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</si>
  <si>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</si>
  <si>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</si>
  <si>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</si>
  <si>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</si>
  <si>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</si>
  <si>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</si>
  <si>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</si>
  <si>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</si>
  <si>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</si>
  <si>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</si>
  <si>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</si>
  <si>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</si>
  <si>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</si>
  <si>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</si>
  <si>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</si>
  <si>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</si>
  <si>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</si>
  <si>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</si>
  <si>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</si>
  <si>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</si>
  <si>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</si>
  <si>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</si>
  <si>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</si>
  <si>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</si>
  <si>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</si>
  <si>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</si>
  <si>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</si>
  <si>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</si>
  <si>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</si>
  <si>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</si>
  <si>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</si>
  <si>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</si>
  <si>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</si>
  <si>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</si>
  <si>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</si>
  <si>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</si>
  <si>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</si>
  <si>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</si>
  <si>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</si>
  <si>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</si>
  <si>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</si>
  <si>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</si>
  <si>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</si>
  <si>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</si>
  <si>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</si>
  <si>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</si>
  <si>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</si>
  <si>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</si>
  <si>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</si>
  <si>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</si>
  <si>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</si>
  <si>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</si>
  <si>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</si>
  <si>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</si>
  <si>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</si>
  <si>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</si>
  <si>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</si>
  <si>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</si>
  <si>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</si>
  <si>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</si>
  <si>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кількість техніки, яку планується оновити</t>
  </si>
  <si>
    <t>розрахунки до кошторису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</si>
  <si>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</si>
  <si>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</si>
  <si>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</si>
  <si>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</si>
  <si>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одиниць</t>
  </si>
  <si>
    <t>кількість коригованих кошторисних документацій на об'єкти</t>
  </si>
  <si>
    <t>ступінь завершення коригованих кошторисних документацій на об'єкти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</si>
  <si>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</si>
  <si>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 xml:space="preserve">  18.01.2023 р.</t>
  </si>
  <si>
    <t>4-а</t>
  </si>
  <si>
    <t>Наказ  від    23.01.2023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</si>
</sst>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89" zoomScaleNormal="100" zoomScaleSheetLayoutView="100" workbookViewId="0">
      <selection activeCell="AO8" sqref="AO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44" t="s">
        <v>35</v>
      </c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</row>
    <row r="2" spans="1:77" ht="16" customHeight="1" x14ac:dyDescent="0.3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hidden="1" customHeight="1" x14ac:dyDescent="0.3">
      <c r="AO3" s="145" t="s">
        <v>76</v>
      </c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</row>
    <row r="4" spans="1:77" ht="16.5" customHeight="1" x14ac:dyDescent="0.3">
      <c r="AO4" s="146" t="s">
        <v>77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3">
      <c r="AO5" s="147" t="s">
        <v>20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77" ht="7.5" customHeight="1" x14ac:dyDescent="0.3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3" customHeight="1" x14ac:dyDescent="0.3">
      <c r="AO7" s="153" t="s">
        <v>138</v>
      </c>
      <c r="AP7" s="143"/>
      <c r="AQ7" s="143"/>
      <c r="AR7" s="143"/>
      <c r="AS7" s="143"/>
      <c r="AT7" s="143"/>
      <c r="AU7" s="143"/>
      <c r="AV7" s="1" t="s">
        <v>62</v>
      </c>
      <c r="AW7" s="153" t="s">
        <v>137</v>
      </c>
      <c r="AX7" s="143"/>
      <c r="AY7" s="143"/>
      <c r="AZ7" s="143"/>
      <c r="BA7" s="143"/>
      <c r="BB7" s="143"/>
      <c r="BC7" s="143"/>
      <c r="BD7" s="143"/>
      <c r="BE7" s="143"/>
      <c r="BF7" s="143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54" t="s">
        <v>21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3">
      <c r="A11" s="154" t="s">
        <v>129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140" t="s">
        <v>75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32"/>
      <c r="N13" s="152" t="s">
        <v>77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33"/>
      <c r="AU13" s="140" t="s">
        <v>79</v>
      </c>
      <c r="AV13" s="141"/>
      <c r="AW13" s="141"/>
      <c r="AX13" s="141"/>
      <c r="AY13" s="141"/>
      <c r="AZ13" s="141"/>
      <c r="BA13" s="141"/>
      <c r="BB13" s="14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136" t="s">
        <v>55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31"/>
      <c r="N14" s="139" t="s">
        <v>61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31"/>
      <c r="AU14" s="136" t="s">
        <v>54</v>
      </c>
      <c r="AV14" s="136"/>
      <c r="AW14" s="136"/>
      <c r="AX14" s="136"/>
      <c r="AY14" s="136"/>
      <c r="AZ14" s="136"/>
      <c r="BA14" s="136"/>
      <c r="BB14" s="13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140" t="s">
        <v>82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32"/>
      <c r="N16" s="152" t="s">
        <v>81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33"/>
      <c r="AU16" s="140" t="s">
        <v>79</v>
      </c>
      <c r="AV16" s="141"/>
      <c r="AW16" s="141"/>
      <c r="AX16" s="141"/>
      <c r="AY16" s="141"/>
      <c r="AZ16" s="141"/>
      <c r="BA16" s="141"/>
      <c r="BB16" s="14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136" t="s">
        <v>55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1"/>
      <c r="N17" s="139" t="s">
        <v>60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31"/>
      <c r="AU17" s="136" t="s">
        <v>54</v>
      </c>
      <c r="AV17" s="136"/>
      <c r="AW17" s="136"/>
      <c r="AX17" s="136"/>
      <c r="AY17" s="136"/>
      <c r="AZ17" s="136"/>
      <c r="BA17" s="136"/>
      <c r="BB17" s="13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14.25" customHeight="1" x14ac:dyDescent="0.25">
      <c r="A19" s="23" t="s">
        <v>53</v>
      </c>
      <c r="B19" s="140" t="s">
        <v>115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N19" s="140" t="s">
        <v>117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24"/>
      <c r="AA19" s="140" t="s">
        <v>83</v>
      </c>
      <c r="AB19" s="141"/>
      <c r="AC19" s="141"/>
      <c r="AD19" s="141"/>
      <c r="AE19" s="141"/>
      <c r="AF19" s="141"/>
      <c r="AG19" s="141"/>
      <c r="AH19" s="141"/>
      <c r="AI19" s="141"/>
      <c r="AJ19" s="24"/>
      <c r="AK19" s="142" t="s">
        <v>116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24"/>
      <c r="BE19" s="140" t="s">
        <v>128</v>
      </c>
      <c r="BF19" s="141"/>
      <c r="BG19" s="141"/>
      <c r="BH19" s="141"/>
      <c r="BI19" s="141"/>
      <c r="BJ19" s="141"/>
      <c r="BK19" s="141"/>
      <c r="BL19" s="14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136" t="s">
        <v>55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N20" s="136" t="s">
        <v>56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6"/>
      <c r="AA20" s="137" t="s">
        <v>57</v>
      </c>
      <c r="AB20" s="137"/>
      <c r="AC20" s="137"/>
      <c r="AD20" s="137"/>
      <c r="AE20" s="137"/>
      <c r="AF20" s="137"/>
      <c r="AG20" s="137"/>
      <c r="AH20" s="137"/>
      <c r="AI20" s="137"/>
      <c r="AJ20" s="26"/>
      <c r="AK20" s="138" t="s">
        <v>58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6"/>
      <c r="BE20" s="136" t="s">
        <v>59</v>
      </c>
      <c r="BF20" s="136"/>
      <c r="BG20" s="136"/>
      <c r="BH20" s="136"/>
      <c r="BI20" s="136"/>
      <c r="BJ20" s="136"/>
      <c r="BK20" s="136"/>
      <c r="BL20" s="13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33" t="s">
        <v>50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4">
        <f>AS22+I23</f>
        <v>5787463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5" t="s">
        <v>51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4">
        <v>5368723</v>
      </c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18" t="s">
        <v>23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5" customHeight="1" x14ac:dyDescent="0.3">
      <c r="A23" s="118" t="s">
        <v>22</v>
      </c>
      <c r="B23" s="118"/>
      <c r="C23" s="118"/>
      <c r="D23" s="118"/>
      <c r="E23" s="118"/>
      <c r="F23" s="118"/>
      <c r="G23" s="118"/>
      <c r="H23" s="118"/>
      <c r="I23" s="134">
        <v>418740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18" t="s">
        <v>24</v>
      </c>
      <c r="U23" s="118"/>
      <c r="V23" s="118"/>
      <c r="W23" s="11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26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52.5" customHeight="1" x14ac:dyDescent="0.3">
      <c r="A26" s="131" t="s">
        <v>135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18" t="s">
        <v>36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27.75" customHeight="1" x14ac:dyDescent="0.3">
      <c r="A29" s="127" t="s">
        <v>28</v>
      </c>
      <c r="B29" s="127"/>
      <c r="C29" s="127"/>
      <c r="D29" s="127"/>
      <c r="E29" s="127"/>
      <c r="F29" s="127"/>
      <c r="G29" s="128" t="s">
        <v>40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</row>
    <row r="30" spans="1:79" ht="15.5" hidden="1" x14ac:dyDescent="0.3">
      <c r="A30" s="117">
        <v>1</v>
      </c>
      <c r="B30" s="117"/>
      <c r="C30" s="117"/>
      <c r="D30" s="117"/>
      <c r="E30" s="117"/>
      <c r="F30" s="117"/>
      <c r="G30" s="128">
        <v>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</row>
    <row r="31" spans="1:79" ht="10.5" hidden="1" customHeight="1" x14ac:dyDescent="0.3">
      <c r="A31" s="66" t="s">
        <v>33</v>
      </c>
      <c r="B31" s="66"/>
      <c r="C31" s="66"/>
      <c r="D31" s="66"/>
      <c r="E31" s="66"/>
      <c r="F31" s="66"/>
      <c r="G31" s="106" t="s">
        <v>7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1" t="s">
        <v>49</v>
      </c>
    </row>
    <row r="32" spans="1:79" ht="18.649999999999999" customHeight="1" x14ac:dyDescent="0.3">
      <c r="A32" s="66">
        <v>1</v>
      </c>
      <c r="B32" s="66"/>
      <c r="C32" s="66"/>
      <c r="D32" s="66"/>
      <c r="E32" s="66"/>
      <c r="F32" s="66"/>
      <c r="G32" s="62" t="s">
        <v>116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18" t="s">
        <v>38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79" ht="16" customHeight="1" x14ac:dyDescent="0.3">
      <c r="A35" s="131" t="s">
        <v>114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18" t="s">
        <v>39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</row>
    <row r="38" spans="1:79" ht="27.75" customHeight="1" x14ac:dyDescent="0.3">
      <c r="A38" s="127" t="s">
        <v>28</v>
      </c>
      <c r="B38" s="127"/>
      <c r="C38" s="127"/>
      <c r="D38" s="127"/>
      <c r="E38" s="127"/>
      <c r="F38" s="127"/>
      <c r="G38" s="128" t="s">
        <v>25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</row>
    <row r="39" spans="1:79" ht="15.5" hidden="1" x14ac:dyDescent="0.3">
      <c r="A39" s="117">
        <v>1</v>
      </c>
      <c r="B39" s="117"/>
      <c r="C39" s="117"/>
      <c r="D39" s="117"/>
      <c r="E39" s="117"/>
      <c r="F39" s="117"/>
      <c r="G39" s="128">
        <v>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</row>
    <row r="40" spans="1:79" ht="10.5" hidden="1" customHeight="1" x14ac:dyDescent="0.3">
      <c r="A40" s="66" t="s">
        <v>6</v>
      </c>
      <c r="B40" s="66"/>
      <c r="C40" s="66"/>
      <c r="D40" s="66"/>
      <c r="E40" s="66"/>
      <c r="F40" s="66"/>
      <c r="G40" s="106" t="s">
        <v>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CA40" s="1" t="s">
        <v>11</v>
      </c>
    </row>
    <row r="41" spans="1:79" ht="33" customHeight="1" x14ac:dyDescent="0.3">
      <c r="A41" s="66">
        <v>1</v>
      </c>
      <c r="B41" s="66"/>
      <c r="C41" s="66"/>
      <c r="D41" s="66"/>
      <c r="E41" s="66"/>
      <c r="F41" s="66"/>
      <c r="G41" s="62" t="s">
        <v>84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18" t="s">
        <v>41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119" t="s">
        <v>80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117" t="s">
        <v>28</v>
      </c>
      <c r="B45" s="117"/>
      <c r="C45" s="117"/>
      <c r="D45" s="120" t="s">
        <v>26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117" t="s">
        <v>29</v>
      </c>
      <c r="AD45" s="117"/>
      <c r="AE45" s="117"/>
      <c r="AF45" s="117"/>
      <c r="AG45" s="117"/>
      <c r="AH45" s="117"/>
      <c r="AI45" s="117"/>
      <c r="AJ45" s="117"/>
      <c r="AK45" s="117" t="s">
        <v>30</v>
      </c>
      <c r="AL45" s="117"/>
      <c r="AM45" s="117"/>
      <c r="AN45" s="117"/>
      <c r="AO45" s="117"/>
      <c r="AP45" s="117"/>
      <c r="AQ45" s="117"/>
      <c r="AR45" s="117"/>
      <c r="AS45" s="117" t="s">
        <v>27</v>
      </c>
      <c r="AT45" s="117"/>
      <c r="AU45" s="117"/>
      <c r="AV45" s="117"/>
      <c r="AW45" s="117"/>
      <c r="AX45" s="117"/>
      <c r="AY45" s="117"/>
      <c r="AZ45" s="117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117"/>
      <c r="B46" s="117"/>
      <c r="C46" s="117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7"/>
      <c r="BB46" s="17"/>
      <c r="BC46" s="17"/>
      <c r="BD46" s="17"/>
      <c r="BE46" s="17"/>
      <c r="BF46" s="17"/>
      <c r="BG46" s="17"/>
      <c r="BH46" s="17"/>
    </row>
    <row r="47" spans="1:79" x14ac:dyDescent="0.3">
      <c r="A47" s="66">
        <v>1</v>
      </c>
      <c r="B47" s="66"/>
      <c r="C47" s="66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3">
      <c r="A48" s="66" t="s">
        <v>6</v>
      </c>
      <c r="B48" s="66"/>
      <c r="C48" s="66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6" t="s">
        <v>10</v>
      </c>
      <c r="AT48" s="98"/>
      <c r="AU48" s="98"/>
      <c r="AV48" s="98"/>
      <c r="AW48" s="98"/>
      <c r="AX48" s="98"/>
      <c r="AY48" s="98"/>
      <c r="AZ48" s="9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6.15" customHeight="1" x14ac:dyDescent="0.3">
      <c r="A49" s="66">
        <v>1</v>
      </c>
      <c r="B49" s="66"/>
      <c r="C49" s="66"/>
      <c r="D49" s="62" t="s">
        <v>85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1">
        <f>AS22</f>
        <v>5368723</v>
      </c>
      <c r="AD49" s="71"/>
      <c r="AE49" s="71"/>
      <c r="AF49" s="71"/>
      <c r="AG49" s="71"/>
      <c r="AH49" s="71"/>
      <c r="AI49" s="71"/>
      <c r="AJ49" s="71"/>
      <c r="AK49" s="71">
        <v>418740</v>
      </c>
      <c r="AL49" s="71"/>
      <c r="AM49" s="71"/>
      <c r="AN49" s="71"/>
      <c r="AO49" s="71"/>
      <c r="AP49" s="71"/>
      <c r="AQ49" s="71"/>
      <c r="AR49" s="71"/>
      <c r="AS49" s="71">
        <f>AC49+AK49</f>
        <v>5787463</v>
      </c>
      <c r="AT49" s="71"/>
      <c r="AU49" s="71"/>
      <c r="AV49" s="71"/>
      <c r="AW49" s="71"/>
      <c r="AX49" s="71"/>
      <c r="AY49" s="71"/>
      <c r="AZ49" s="7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23.5" hidden="1" customHeight="1" x14ac:dyDescent="0.3">
      <c r="A50" s="66">
        <v>2</v>
      </c>
      <c r="B50" s="66"/>
      <c r="C50" s="66"/>
      <c r="D50" s="62" t="s">
        <v>86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1">
        <v>0</v>
      </c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>
        <f>AC50+AK50</f>
        <v>0</v>
      </c>
      <c r="AT50" s="71"/>
      <c r="AU50" s="71"/>
      <c r="AV50" s="71"/>
      <c r="AW50" s="71"/>
      <c r="AX50" s="71"/>
      <c r="AY50" s="71"/>
      <c r="AZ50" s="71"/>
      <c r="BA50" s="20"/>
      <c r="BB50" s="20"/>
      <c r="BC50" s="20"/>
      <c r="BD50" s="20"/>
      <c r="BE50" s="20"/>
      <c r="BF50" s="20"/>
      <c r="BG50" s="20"/>
      <c r="BH50" s="20"/>
    </row>
    <row r="51" spans="1:79" ht="31" hidden="1" customHeight="1" x14ac:dyDescent="0.3">
      <c r="A51" s="59">
        <v>3</v>
      </c>
      <c r="B51" s="60"/>
      <c r="C51" s="61"/>
      <c r="D51" s="62" t="s">
        <v>122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6">
        <v>0</v>
      </c>
      <c r="AD51" s="57"/>
      <c r="AE51" s="57"/>
      <c r="AF51" s="57"/>
      <c r="AG51" s="57"/>
      <c r="AH51" s="57"/>
      <c r="AI51" s="57"/>
      <c r="AJ51" s="58"/>
      <c r="AK51" s="56"/>
      <c r="AL51" s="57"/>
      <c r="AM51" s="57"/>
      <c r="AN51" s="57"/>
      <c r="AO51" s="57"/>
      <c r="AP51" s="57"/>
      <c r="AQ51" s="57"/>
      <c r="AR51" s="58"/>
      <c r="AS51" s="56">
        <f>AK51</f>
        <v>0</v>
      </c>
      <c r="AT51" s="57"/>
      <c r="AU51" s="57"/>
      <c r="AV51" s="57"/>
      <c r="AW51" s="57"/>
      <c r="AX51" s="57"/>
      <c r="AY51" s="57"/>
      <c r="AZ51" s="58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0.5" customHeight="1" x14ac:dyDescent="0.3">
      <c r="A52" s="72"/>
      <c r="B52" s="72"/>
      <c r="C52" s="72"/>
      <c r="D52" s="73" t="s">
        <v>63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65">
        <f>AC49</f>
        <v>5368723</v>
      </c>
      <c r="AD52" s="65"/>
      <c r="AE52" s="65"/>
      <c r="AF52" s="65"/>
      <c r="AG52" s="65"/>
      <c r="AH52" s="65"/>
      <c r="AI52" s="65"/>
      <c r="AJ52" s="65"/>
      <c r="AK52" s="65">
        <f>AK49+AK50+AK51</f>
        <v>418740</v>
      </c>
      <c r="AL52" s="65"/>
      <c r="AM52" s="65"/>
      <c r="AN52" s="65"/>
      <c r="AO52" s="65"/>
      <c r="AP52" s="65"/>
      <c r="AQ52" s="65"/>
      <c r="AR52" s="65"/>
      <c r="AS52" s="65">
        <f>AC52+AK52</f>
        <v>5787463</v>
      </c>
      <c r="AT52" s="65"/>
      <c r="AU52" s="65"/>
      <c r="AV52" s="65"/>
      <c r="AW52" s="65"/>
      <c r="AX52" s="65"/>
      <c r="AY52" s="65"/>
      <c r="AZ52" s="65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3">
      <c r="A54" s="126" t="s">
        <v>42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</row>
    <row r="55" spans="1:79" ht="15" customHeight="1" x14ac:dyDescent="0.3">
      <c r="A55" s="119" t="s">
        <v>80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6" customHeight="1" x14ac:dyDescent="0.3">
      <c r="A56" s="117" t="s">
        <v>28</v>
      </c>
      <c r="B56" s="117"/>
      <c r="C56" s="117"/>
      <c r="D56" s="120" t="s">
        <v>34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2"/>
      <c r="AB56" s="117" t="s">
        <v>29</v>
      </c>
      <c r="AC56" s="117"/>
      <c r="AD56" s="117"/>
      <c r="AE56" s="117"/>
      <c r="AF56" s="117"/>
      <c r="AG56" s="117"/>
      <c r="AH56" s="117"/>
      <c r="AI56" s="117"/>
      <c r="AJ56" s="117" t="s">
        <v>30</v>
      </c>
      <c r="AK56" s="117"/>
      <c r="AL56" s="117"/>
      <c r="AM56" s="117"/>
      <c r="AN56" s="117"/>
      <c r="AO56" s="117"/>
      <c r="AP56" s="117"/>
      <c r="AQ56" s="117"/>
      <c r="AR56" s="117" t="s">
        <v>27</v>
      </c>
      <c r="AS56" s="117"/>
      <c r="AT56" s="117"/>
      <c r="AU56" s="117"/>
      <c r="AV56" s="117"/>
      <c r="AW56" s="117"/>
      <c r="AX56" s="117"/>
      <c r="AY56" s="117"/>
    </row>
    <row r="57" spans="1:79" ht="29.15" customHeight="1" x14ac:dyDescent="0.3">
      <c r="A57" s="117"/>
      <c r="B57" s="117"/>
      <c r="C57" s="117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</row>
    <row r="58" spans="1:79" ht="15.75" customHeight="1" x14ac:dyDescent="0.3">
      <c r="A58" s="117">
        <v>1</v>
      </c>
      <c r="B58" s="117"/>
      <c r="C58" s="117"/>
      <c r="D58" s="110">
        <v>2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17">
        <v>3</v>
      </c>
      <c r="AC58" s="117"/>
      <c r="AD58" s="117"/>
      <c r="AE58" s="117"/>
      <c r="AF58" s="117"/>
      <c r="AG58" s="117"/>
      <c r="AH58" s="117"/>
      <c r="AI58" s="117"/>
      <c r="AJ58" s="117">
        <v>4</v>
      </c>
      <c r="AK58" s="117"/>
      <c r="AL58" s="117"/>
      <c r="AM58" s="117"/>
      <c r="AN58" s="117"/>
      <c r="AO58" s="117"/>
      <c r="AP58" s="117"/>
      <c r="AQ58" s="117"/>
      <c r="AR58" s="117">
        <v>5</v>
      </c>
      <c r="AS58" s="117"/>
      <c r="AT58" s="117"/>
      <c r="AU58" s="117"/>
      <c r="AV58" s="117"/>
      <c r="AW58" s="117"/>
      <c r="AX58" s="117"/>
      <c r="AY58" s="117"/>
    </row>
    <row r="59" spans="1:79" ht="12.75" hidden="1" customHeight="1" x14ac:dyDescent="0.3">
      <c r="A59" s="66" t="s">
        <v>6</v>
      </c>
      <c r="B59" s="66"/>
      <c r="C59" s="66"/>
      <c r="D59" s="106" t="s">
        <v>7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ht="40" customHeight="1" x14ac:dyDescent="0.3">
      <c r="A60" s="66">
        <v>1</v>
      </c>
      <c r="B60" s="66"/>
      <c r="C60" s="66"/>
      <c r="D60" s="62" t="s">
        <v>131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1">
        <f>AC49</f>
        <v>5368723</v>
      </c>
      <c r="AC60" s="71"/>
      <c r="AD60" s="71"/>
      <c r="AE60" s="71"/>
      <c r="AF60" s="71"/>
      <c r="AG60" s="71"/>
      <c r="AH60" s="71"/>
      <c r="AI60" s="71"/>
      <c r="AJ60" s="71">
        <f>AK52</f>
        <v>418740</v>
      </c>
      <c r="AK60" s="71"/>
      <c r="AL60" s="71"/>
      <c r="AM60" s="71"/>
      <c r="AN60" s="71"/>
      <c r="AO60" s="71"/>
      <c r="AP60" s="71"/>
      <c r="AQ60" s="71"/>
      <c r="AR60" s="71">
        <f>AB60+AJ60</f>
        <v>5787463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ht="13" hidden="1" customHeight="1" x14ac:dyDescent="0.3">
      <c r="A61" s="66">
        <v>2</v>
      </c>
      <c r="B61" s="66"/>
      <c r="C61" s="66"/>
      <c r="D61" s="89" t="s">
        <v>87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71">
        <v>0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0</v>
      </c>
      <c r="AS61" s="71"/>
      <c r="AT61" s="71"/>
      <c r="AU61" s="71"/>
      <c r="AV61" s="71"/>
      <c r="AW61" s="71"/>
      <c r="AX61" s="71"/>
      <c r="AY61" s="71"/>
    </row>
    <row r="62" spans="1:79" ht="13" hidden="1" customHeight="1" x14ac:dyDescent="0.3">
      <c r="A62" s="66">
        <v>3</v>
      </c>
      <c r="B62" s="66"/>
      <c r="C62" s="66"/>
      <c r="D62" s="89" t="s">
        <v>88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71">
        <v>0</v>
      </c>
      <c r="AC62" s="71"/>
      <c r="AD62" s="71"/>
      <c r="AE62" s="71"/>
      <c r="AF62" s="71"/>
      <c r="AG62" s="71"/>
      <c r="AH62" s="71"/>
      <c r="AI62" s="71"/>
      <c r="AJ62" s="71">
        <v>0</v>
      </c>
      <c r="AK62" s="71"/>
      <c r="AL62" s="71"/>
      <c r="AM62" s="71"/>
      <c r="AN62" s="71"/>
      <c r="AO62" s="71"/>
      <c r="AP62" s="71"/>
      <c r="AQ62" s="71"/>
      <c r="AR62" s="71">
        <f>AB62+AJ62</f>
        <v>0</v>
      </c>
      <c r="AS62" s="71"/>
      <c r="AT62" s="71"/>
      <c r="AU62" s="71"/>
      <c r="AV62" s="71"/>
      <c r="AW62" s="71"/>
      <c r="AX62" s="71"/>
      <c r="AY62" s="71"/>
    </row>
    <row r="63" spans="1:79" ht="26.15" hidden="1" customHeight="1" x14ac:dyDescent="0.3">
      <c r="A63" s="66">
        <v>4</v>
      </c>
      <c r="B63" s="66"/>
      <c r="C63" s="66"/>
      <c r="D63" s="89" t="s">
        <v>89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71">
        <v>0</v>
      </c>
      <c r="AC63" s="71"/>
      <c r="AD63" s="71"/>
      <c r="AE63" s="71"/>
      <c r="AF63" s="71"/>
      <c r="AG63" s="71"/>
      <c r="AH63" s="71"/>
      <c r="AI63" s="71"/>
      <c r="AJ63" s="71">
        <v>0</v>
      </c>
      <c r="AK63" s="71"/>
      <c r="AL63" s="71"/>
      <c r="AM63" s="71"/>
      <c r="AN63" s="71"/>
      <c r="AO63" s="71"/>
      <c r="AP63" s="71"/>
      <c r="AQ63" s="71"/>
      <c r="AR63" s="71">
        <f>AB63+AJ63</f>
        <v>0</v>
      </c>
      <c r="AS63" s="71"/>
      <c r="AT63" s="71"/>
      <c r="AU63" s="71"/>
      <c r="AV63" s="71"/>
      <c r="AW63" s="71"/>
      <c r="AX63" s="71"/>
      <c r="AY63" s="71"/>
    </row>
    <row r="64" spans="1:79" s="4" customFormat="1" ht="12.75" customHeight="1" x14ac:dyDescent="0.3">
      <c r="A64" s="72"/>
      <c r="B64" s="72"/>
      <c r="C64" s="72"/>
      <c r="D64" s="99" t="s">
        <v>27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65">
        <f>AB60</f>
        <v>5368723</v>
      </c>
      <c r="AC64" s="65"/>
      <c r="AD64" s="65"/>
      <c r="AE64" s="65"/>
      <c r="AF64" s="65"/>
      <c r="AG64" s="65"/>
      <c r="AH64" s="65"/>
      <c r="AI64" s="65"/>
      <c r="AJ64" s="65">
        <f>AJ60</f>
        <v>418740</v>
      </c>
      <c r="AK64" s="65"/>
      <c r="AL64" s="65"/>
      <c r="AM64" s="65"/>
      <c r="AN64" s="65"/>
      <c r="AO64" s="65"/>
      <c r="AP64" s="65"/>
      <c r="AQ64" s="65"/>
      <c r="AR64" s="65">
        <f>AB64+AJ64</f>
        <v>5787463</v>
      </c>
      <c r="AS64" s="65"/>
      <c r="AT64" s="65"/>
      <c r="AU64" s="65"/>
      <c r="AV64" s="65"/>
      <c r="AW64" s="65"/>
      <c r="AX64" s="65"/>
      <c r="AY64" s="65"/>
    </row>
    <row r="66" spans="1:79" ht="15.75" customHeight="1" x14ac:dyDescent="0.3">
      <c r="A66" s="118" t="s">
        <v>43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</row>
    <row r="67" spans="1:79" ht="30" customHeight="1" x14ac:dyDescent="0.3">
      <c r="A67" s="117" t="s">
        <v>28</v>
      </c>
      <c r="B67" s="117"/>
      <c r="C67" s="117"/>
      <c r="D67" s="117"/>
      <c r="E67" s="117"/>
      <c r="F67" s="117"/>
      <c r="G67" s="110" t="s">
        <v>44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17" t="s">
        <v>2</v>
      </c>
      <c r="AA67" s="117"/>
      <c r="AB67" s="117"/>
      <c r="AC67" s="117"/>
      <c r="AD67" s="117"/>
      <c r="AE67" s="117" t="s">
        <v>1</v>
      </c>
      <c r="AF67" s="117"/>
      <c r="AG67" s="117"/>
      <c r="AH67" s="117"/>
      <c r="AI67" s="117"/>
      <c r="AJ67" s="117"/>
      <c r="AK67" s="117"/>
      <c r="AL67" s="117"/>
      <c r="AM67" s="117"/>
      <c r="AN67" s="117"/>
      <c r="AO67" s="110" t="s">
        <v>29</v>
      </c>
      <c r="AP67" s="111"/>
      <c r="AQ67" s="111"/>
      <c r="AR67" s="111"/>
      <c r="AS67" s="111"/>
      <c r="AT67" s="111"/>
      <c r="AU67" s="111"/>
      <c r="AV67" s="112"/>
      <c r="AW67" s="110" t="s">
        <v>30</v>
      </c>
      <c r="AX67" s="111"/>
      <c r="AY67" s="111"/>
      <c r="AZ67" s="111"/>
      <c r="BA67" s="111"/>
      <c r="BB67" s="111"/>
      <c r="BC67" s="111"/>
      <c r="BD67" s="112"/>
      <c r="BE67" s="110" t="s">
        <v>27</v>
      </c>
      <c r="BF67" s="111"/>
      <c r="BG67" s="111"/>
      <c r="BH67" s="111"/>
      <c r="BI67" s="111"/>
      <c r="BJ67" s="111"/>
      <c r="BK67" s="111"/>
      <c r="BL67" s="112"/>
    </row>
    <row r="68" spans="1:79" s="44" customFormat="1" ht="15.75" customHeight="1" x14ac:dyDescent="0.25">
      <c r="A68" s="113">
        <v>1</v>
      </c>
      <c r="B68" s="113"/>
      <c r="C68" s="113"/>
      <c r="D68" s="113"/>
      <c r="E68" s="113"/>
      <c r="F68" s="113"/>
      <c r="G68" s="114">
        <v>2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13">
        <v>3</v>
      </c>
      <c r="AA68" s="113"/>
      <c r="AB68" s="113"/>
      <c r="AC68" s="113"/>
      <c r="AD68" s="113"/>
      <c r="AE68" s="113">
        <v>4</v>
      </c>
      <c r="AF68" s="113"/>
      <c r="AG68" s="113"/>
      <c r="AH68" s="113"/>
      <c r="AI68" s="113"/>
      <c r="AJ68" s="113"/>
      <c r="AK68" s="113"/>
      <c r="AL68" s="113"/>
      <c r="AM68" s="113"/>
      <c r="AN68" s="113"/>
      <c r="AO68" s="113">
        <v>5</v>
      </c>
      <c r="AP68" s="113"/>
      <c r="AQ68" s="113"/>
      <c r="AR68" s="113"/>
      <c r="AS68" s="113"/>
      <c r="AT68" s="113"/>
      <c r="AU68" s="113"/>
      <c r="AV68" s="113"/>
      <c r="AW68" s="113">
        <v>6</v>
      </c>
      <c r="AX68" s="113"/>
      <c r="AY68" s="113"/>
      <c r="AZ68" s="113"/>
      <c r="BA68" s="113"/>
      <c r="BB68" s="113"/>
      <c r="BC68" s="113"/>
      <c r="BD68" s="113"/>
      <c r="BE68" s="113">
        <v>7</v>
      </c>
      <c r="BF68" s="113"/>
      <c r="BG68" s="113"/>
      <c r="BH68" s="113"/>
      <c r="BI68" s="113"/>
      <c r="BJ68" s="113"/>
      <c r="BK68" s="113"/>
      <c r="BL68" s="113"/>
    </row>
    <row r="69" spans="1:79" ht="12.75" hidden="1" customHeight="1" x14ac:dyDescent="0.3">
      <c r="A69" s="66" t="s">
        <v>33</v>
      </c>
      <c r="B69" s="66"/>
      <c r="C69" s="66"/>
      <c r="D69" s="66"/>
      <c r="E69" s="66"/>
      <c r="F69" s="66"/>
      <c r="G69" s="106" t="s">
        <v>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66" t="s">
        <v>19</v>
      </c>
      <c r="AA69" s="66"/>
      <c r="AB69" s="66"/>
      <c r="AC69" s="66"/>
      <c r="AD69" s="66"/>
      <c r="AE69" s="109" t="s">
        <v>32</v>
      </c>
      <c r="AF69" s="109"/>
      <c r="AG69" s="109"/>
      <c r="AH69" s="109"/>
      <c r="AI69" s="109"/>
      <c r="AJ69" s="109"/>
      <c r="AK69" s="109"/>
      <c r="AL69" s="109"/>
      <c r="AM69" s="109"/>
      <c r="AN69" s="106"/>
      <c r="AO69" s="98" t="s">
        <v>8</v>
      </c>
      <c r="AP69" s="98"/>
      <c r="AQ69" s="98"/>
      <c r="AR69" s="98"/>
      <c r="AS69" s="98"/>
      <c r="AT69" s="98"/>
      <c r="AU69" s="98"/>
      <c r="AV69" s="98"/>
      <c r="AW69" s="98" t="s">
        <v>31</v>
      </c>
      <c r="AX69" s="98"/>
      <c r="AY69" s="98"/>
      <c r="AZ69" s="98"/>
      <c r="BA69" s="98"/>
      <c r="BB69" s="98"/>
      <c r="BC69" s="98"/>
      <c r="BD69" s="98"/>
      <c r="BE69" s="98" t="s">
        <v>65</v>
      </c>
      <c r="BF69" s="98"/>
      <c r="BG69" s="98"/>
      <c r="BH69" s="98"/>
      <c r="BI69" s="98"/>
      <c r="BJ69" s="98"/>
      <c r="BK69" s="98"/>
      <c r="BL69" s="98"/>
      <c r="CA69" s="1" t="s">
        <v>17</v>
      </c>
    </row>
    <row r="70" spans="1:79" s="4" customFormat="1" ht="17.5" customHeight="1" x14ac:dyDescent="0.3">
      <c r="A70" s="72">
        <v>0</v>
      </c>
      <c r="B70" s="72"/>
      <c r="C70" s="72"/>
      <c r="D70" s="72"/>
      <c r="E70" s="72"/>
      <c r="F70" s="72"/>
      <c r="G70" s="73" t="s">
        <v>64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6"/>
      <c r="AA70" s="76"/>
      <c r="AB70" s="76"/>
      <c r="AC70" s="76"/>
      <c r="AD70" s="76"/>
      <c r="AE70" s="104"/>
      <c r="AF70" s="104"/>
      <c r="AG70" s="104"/>
      <c r="AH70" s="104"/>
      <c r="AI70" s="104"/>
      <c r="AJ70" s="104"/>
      <c r="AK70" s="104"/>
      <c r="AL70" s="104"/>
      <c r="AM70" s="104"/>
      <c r="AN70" s="73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CA70" s="4" t="s">
        <v>18</v>
      </c>
    </row>
    <row r="71" spans="1:79" ht="16" customHeight="1" x14ac:dyDescent="0.3">
      <c r="A71" s="66">
        <v>1</v>
      </c>
      <c r="B71" s="66"/>
      <c r="C71" s="66"/>
      <c r="D71" s="66"/>
      <c r="E71" s="66"/>
      <c r="F71" s="66"/>
      <c r="G71" s="62" t="s">
        <v>90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7" t="s">
        <v>66</v>
      </c>
      <c r="AA71" s="48"/>
      <c r="AB71" s="48"/>
      <c r="AC71" s="48"/>
      <c r="AD71" s="49"/>
      <c r="AE71" s="46" t="s">
        <v>91</v>
      </c>
      <c r="AF71" s="46"/>
      <c r="AG71" s="46"/>
      <c r="AH71" s="46"/>
      <c r="AI71" s="46"/>
      <c r="AJ71" s="46"/>
      <c r="AK71" s="46"/>
      <c r="AL71" s="46"/>
      <c r="AM71" s="46"/>
      <c r="AN71" s="53"/>
      <c r="AO71" s="71">
        <v>1</v>
      </c>
      <c r="AP71" s="71"/>
      <c r="AQ71" s="71"/>
      <c r="AR71" s="71"/>
      <c r="AS71" s="71"/>
      <c r="AT71" s="71"/>
      <c r="AU71" s="71"/>
      <c r="AV71" s="71"/>
      <c r="AW71" s="71">
        <v>1</v>
      </c>
      <c r="AX71" s="71"/>
      <c r="AY71" s="71"/>
      <c r="AZ71" s="71"/>
      <c r="BA71" s="71"/>
      <c r="BB71" s="71"/>
      <c r="BC71" s="71"/>
      <c r="BD71" s="71"/>
      <c r="BE71" s="71">
        <v>1</v>
      </c>
      <c r="BF71" s="71"/>
      <c r="BG71" s="71"/>
      <c r="BH71" s="71"/>
      <c r="BI71" s="71"/>
      <c r="BJ71" s="71"/>
      <c r="BK71" s="71"/>
      <c r="BL71" s="71"/>
    </row>
    <row r="72" spans="1:79" ht="17.149999999999999" customHeight="1" x14ac:dyDescent="0.3">
      <c r="A72" s="66">
        <v>2</v>
      </c>
      <c r="B72" s="66"/>
      <c r="C72" s="66"/>
      <c r="D72" s="66"/>
      <c r="E72" s="66"/>
      <c r="F72" s="66"/>
      <c r="G72" s="62" t="s">
        <v>92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50"/>
      <c r="AA72" s="51"/>
      <c r="AB72" s="51"/>
      <c r="AC72" s="51"/>
      <c r="AD72" s="52"/>
      <c r="AE72" s="47" t="s">
        <v>67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84">
        <v>24.5</v>
      </c>
      <c r="AP72" s="84"/>
      <c r="AQ72" s="84"/>
      <c r="AR72" s="84"/>
      <c r="AS72" s="84"/>
      <c r="AT72" s="84"/>
      <c r="AU72" s="84"/>
      <c r="AV72" s="84"/>
      <c r="AW72" s="71">
        <v>0</v>
      </c>
      <c r="AX72" s="71"/>
      <c r="AY72" s="71"/>
      <c r="AZ72" s="71"/>
      <c r="BA72" s="71"/>
      <c r="BB72" s="71"/>
      <c r="BC72" s="71"/>
      <c r="BD72" s="71"/>
      <c r="BE72" s="84">
        <v>24.5</v>
      </c>
      <c r="BF72" s="84"/>
      <c r="BG72" s="84"/>
      <c r="BH72" s="84"/>
      <c r="BI72" s="84"/>
      <c r="BJ72" s="84"/>
      <c r="BK72" s="84"/>
      <c r="BL72" s="84"/>
    </row>
    <row r="73" spans="1:79" ht="19" customHeight="1" x14ac:dyDescent="0.3">
      <c r="A73" s="66">
        <v>3</v>
      </c>
      <c r="B73" s="66"/>
      <c r="C73" s="66"/>
      <c r="D73" s="66"/>
      <c r="E73" s="66"/>
      <c r="F73" s="66"/>
      <c r="G73" s="62" t="s">
        <v>93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50"/>
      <c r="AA73" s="51"/>
      <c r="AB73" s="51"/>
      <c r="AC73" s="51"/>
      <c r="AD73" s="52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71">
        <v>2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2</v>
      </c>
      <c r="BF73" s="71"/>
      <c r="BG73" s="71"/>
      <c r="BH73" s="71"/>
      <c r="BI73" s="71"/>
      <c r="BJ73" s="71"/>
      <c r="BK73" s="71"/>
      <c r="BL73" s="71"/>
    </row>
    <row r="74" spans="1:79" ht="15.65" customHeight="1" x14ac:dyDescent="0.3">
      <c r="A74" s="66">
        <v>4</v>
      </c>
      <c r="B74" s="66"/>
      <c r="C74" s="66"/>
      <c r="D74" s="66"/>
      <c r="E74" s="66"/>
      <c r="F74" s="66"/>
      <c r="G74" s="62" t="s">
        <v>94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50"/>
      <c r="AA74" s="51"/>
      <c r="AB74" s="51"/>
      <c r="AC74" s="51"/>
      <c r="AD74" s="52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71">
        <v>16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v>16</v>
      </c>
      <c r="BF74" s="71"/>
      <c r="BG74" s="71"/>
      <c r="BH74" s="71"/>
      <c r="BI74" s="71"/>
      <c r="BJ74" s="71"/>
      <c r="BK74" s="71"/>
      <c r="BL74" s="71"/>
    </row>
    <row r="75" spans="1:79" ht="15" customHeight="1" x14ac:dyDescent="0.3">
      <c r="A75" s="66">
        <v>5</v>
      </c>
      <c r="B75" s="66"/>
      <c r="C75" s="66"/>
      <c r="D75" s="66"/>
      <c r="E75" s="66"/>
      <c r="F75" s="66"/>
      <c r="G75" s="62" t="s">
        <v>95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50"/>
      <c r="AA75" s="51"/>
      <c r="AB75" s="51"/>
      <c r="AC75" s="51"/>
      <c r="AD75" s="52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71">
        <v>3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3</v>
      </c>
      <c r="BF75" s="71"/>
      <c r="BG75" s="71"/>
      <c r="BH75" s="71"/>
      <c r="BI75" s="71"/>
      <c r="BJ75" s="71"/>
      <c r="BK75" s="71"/>
      <c r="BL75" s="71"/>
    </row>
    <row r="76" spans="1:79" ht="17.5" customHeight="1" x14ac:dyDescent="0.3">
      <c r="A76" s="66">
        <v>6</v>
      </c>
      <c r="B76" s="66"/>
      <c r="C76" s="66"/>
      <c r="D76" s="66"/>
      <c r="E76" s="66"/>
      <c r="F76" s="66"/>
      <c r="G76" s="62" t="s">
        <v>96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0"/>
      <c r="AA76" s="51"/>
      <c r="AB76" s="51"/>
      <c r="AC76" s="51"/>
      <c r="AD76" s="52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84">
        <v>3.5</v>
      </c>
      <c r="AP76" s="84"/>
      <c r="AQ76" s="84"/>
      <c r="AR76" s="84"/>
      <c r="AS76" s="84"/>
      <c r="AT76" s="84"/>
      <c r="AU76" s="84"/>
      <c r="AV76" s="84"/>
      <c r="AW76" s="71">
        <v>0</v>
      </c>
      <c r="AX76" s="71"/>
      <c r="AY76" s="71"/>
      <c r="AZ76" s="71"/>
      <c r="BA76" s="71"/>
      <c r="BB76" s="71"/>
      <c r="BC76" s="71"/>
      <c r="BD76" s="71"/>
      <c r="BE76" s="84">
        <v>3.5</v>
      </c>
      <c r="BF76" s="84"/>
      <c r="BG76" s="84"/>
      <c r="BH76" s="84"/>
      <c r="BI76" s="84"/>
      <c r="BJ76" s="84"/>
      <c r="BK76" s="84"/>
      <c r="BL76" s="84"/>
    </row>
    <row r="77" spans="1:79" ht="19.5" customHeight="1" x14ac:dyDescent="0.3">
      <c r="A77" s="66">
        <v>7</v>
      </c>
      <c r="B77" s="66"/>
      <c r="C77" s="66"/>
      <c r="D77" s="66"/>
      <c r="E77" s="66"/>
      <c r="F77" s="66"/>
      <c r="G77" s="62" t="s">
        <v>97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85"/>
      <c r="AA77" s="86"/>
      <c r="AB77" s="86"/>
      <c r="AC77" s="86"/>
      <c r="AD77" s="87"/>
      <c r="AE77" s="85"/>
      <c r="AF77" s="86"/>
      <c r="AG77" s="86"/>
      <c r="AH77" s="86"/>
      <c r="AI77" s="86"/>
      <c r="AJ77" s="86"/>
      <c r="AK77" s="86"/>
      <c r="AL77" s="86"/>
      <c r="AM77" s="86"/>
      <c r="AN77" s="87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14</v>
      </c>
      <c r="AX77" s="71"/>
      <c r="AY77" s="71"/>
      <c r="AZ77" s="71"/>
      <c r="BA77" s="71"/>
      <c r="BB77" s="71"/>
      <c r="BC77" s="71"/>
      <c r="BD77" s="71"/>
      <c r="BE77" s="71">
        <v>14</v>
      </c>
      <c r="BF77" s="71"/>
      <c r="BG77" s="71"/>
      <c r="BH77" s="71"/>
      <c r="BI77" s="71"/>
      <c r="BJ77" s="71"/>
      <c r="BK77" s="71"/>
      <c r="BL77" s="71"/>
    </row>
    <row r="78" spans="1:79" ht="22.5" customHeight="1" x14ac:dyDescent="0.3">
      <c r="A78" s="59">
        <v>8</v>
      </c>
      <c r="B78" s="60"/>
      <c r="C78" s="60"/>
      <c r="D78" s="60"/>
      <c r="E78" s="60"/>
      <c r="F78" s="61"/>
      <c r="G78" s="62" t="s">
        <v>123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47" t="s">
        <v>124</v>
      </c>
      <c r="AA78" s="48"/>
      <c r="AB78" s="48"/>
      <c r="AC78" s="48"/>
      <c r="AD78" s="49"/>
      <c r="AE78" s="47" t="s">
        <v>125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6">
        <f>AB60</f>
        <v>5368723</v>
      </c>
      <c r="AP78" s="57"/>
      <c r="AQ78" s="57"/>
      <c r="AR78" s="57"/>
      <c r="AS78" s="57"/>
      <c r="AT78" s="57"/>
      <c r="AU78" s="57"/>
      <c r="AV78" s="58"/>
      <c r="AW78" s="56">
        <f>AJ60</f>
        <v>418740</v>
      </c>
      <c r="AX78" s="57"/>
      <c r="AY78" s="57"/>
      <c r="AZ78" s="57"/>
      <c r="BA78" s="57"/>
      <c r="BB78" s="57"/>
      <c r="BC78" s="57"/>
      <c r="BD78" s="58"/>
      <c r="BE78" s="56">
        <f>AO78+AW78</f>
        <v>5787463</v>
      </c>
      <c r="BF78" s="57"/>
      <c r="BG78" s="57"/>
      <c r="BH78" s="57"/>
      <c r="BI78" s="57"/>
      <c r="BJ78" s="57"/>
      <c r="BK78" s="57"/>
      <c r="BL78" s="58"/>
    </row>
    <row r="79" spans="1:79" ht="18" customHeight="1" x14ac:dyDescent="0.3">
      <c r="A79" s="66">
        <v>9</v>
      </c>
      <c r="B79" s="66"/>
      <c r="C79" s="66"/>
      <c r="D79" s="66"/>
      <c r="E79" s="66"/>
      <c r="F79" s="66"/>
      <c r="G79" s="62" t="s">
        <v>98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50"/>
      <c r="AA79" s="51"/>
      <c r="AB79" s="51"/>
      <c r="AC79" s="51"/>
      <c r="AD79" s="52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71">
        <v>49500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49500</v>
      </c>
      <c r="BF79" s="71"/>
      <c r="BG79" s="71"/>
      <c r="BH79" s="71"/>
      <c r="BI79" s="71"/>
      <c r="BJ79" s="71"/>
      <c r="BK79" s="71"/>
      <c r="BL79" s="71"/>
    </row>
    <row r="80" spans="1:79" ht="18.649999999999999" customHeight="1" x14ac:dyDescent="0.3">
      <c r="A80" s="59">
        <v>10</v>
      </c>
      <c r="B80" s="60"/>
      <c r="C80" s="60"/>
      <c r="D80" s="60"/>
      <c r="E80" s="60"/>
      <c r="F80" s="61"/>
      <c r="G80" s="62" t="s">
        <v>133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46" t="s">
        <v>132</v>
      </c>
      <c r="AA80" s="46"/>
      <c r="AB80" s="46"/>
      <c r="AC80" s="46"/>
      <c r="AD80" s="46"/>
      <c r="AE80" s="46" t="s">
        <v>125</v>
      </c>
      <c r="AF80" s="46"/>
      <c r="AG80" s="46"/>
      <c r="AH80" s="46"/>
      <c r="AI80" s="46"/>
      <c r="AJ80" s="46"/>
      <c r="AK80" s="46"/>
      <c r="AL80" s="46"/>
      <c r="AM80" s="46"/>
      <c r="AN80" s="46"/>
      <c r="AO80" s="56">
        <v>0</v>
      </c>
      <c r="AP80" s="57"/>
      <c r="AQ80" s="57"/>
      <c r="AR80" s="57"/>
      <c r="AS80" s="57"/>
      <c r="AT80" s="57"/>
      <c r="AU80" s="57"/>
      <c r="AV80" s="58"/>
      <c r="AW80" s="56">
        <v>3</v>
      </c>
      <c r="AX80" s="57"/>
      <c r="AY80" s="57"/>
      <c r="AZ80" s="57"/>
      <c r="BA80" s="57"/>
      <c r="BB80" s="57"/>
      <c r="BC80" s="57"/>
      <c r="BD80" s="58"/>
      <c r="BE80" s="56">
        <v>3</v>
      </c>
      <c r="BF80" s="57"/>
      <c r="BG80" s="57"/>
      <c r="BH80" s="57"/>
      <c r="BI80" s="57"/>
      <c r="BJ80" s="57"/>
      <c r="BK80" s="57"/>
      <c r="BL80" s="58"/>
    </row>
    <row r="81" spans="1:64" s="4" customFormat="1" ht="17.5" customHeight="1" x14ac:dyDescent="0.3">
      <c r="A81" s="72">
        <v>0</v>
      </c>
      <c r="B81" s="72"/>
      <c r="C81" s="72"/>
      <c r="D81" s="72"/>
      <c r="E81" s="72"/>
      <c r="F81" s="72"/>
      <c r="G81" s="73" t="s">
        <v>68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83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64" ht="20.149999999999999" customHeight="1" x14ac:dyDescent="0.3">
      <c r="A82" s="66">
        <v>11</v>
      </c>
      <c r="B82" s="66"/>
      <c r="C82" s="66"/>
      <c r="D82" s="66"/>
      <c r="E82" s="66"/>
      <c r="F82" s="66"/>
      <c r="G82" s="62" t="s">
        <v>99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6" t="s">
        <v>66</v>
      </c>
      <c r="AA82" s="46"/>
      <c r="AB82" s="46"/>
      <c r="AC82" s="46"/>
      <c r="AD82" s="46"/>
      <c r="AE82" s="46" t="s">
        <v>91</v>
      </c>
      <c r="AF82" s="46"/>
      <c r="AG82" s="46"/>
      <c r="AH82" s="46"/>
      <c r="AI82" s="46"/>
      <c r="AJ82" s="46"/>
      <c r="AK82" s="46"/>
      <c r="AL82" s="46"/>
      <c r="AM82" s="46"/>
      <c r="AN82" s="53"/>
      <c r="AO82" s="71">
        <v>420</v>
      </c>
      <c r="AP82" s="71"/>
      <c r="AQ82" s="71"/>
      <c r="AR82" s="71"/>
      <c r="AS82" s="71"/>
      <c r="AT82" s="71"/>
      <c r="AU82" s="71"/>
      <c r="AV82" s="71"/>
      <c r="AW82" s="71">
        <v>530</v>
      </c>
      <c r="AX82" s="71"/>
      <c r="AY82" s="71"/>
      <c r="AZ82" s="71"/>
      <c r="BA82" s="71"/>
      <c r="BB82" s="71"/>
      <c r="BC82" s="71"/>
      <c r="BD82" s="71"/>
      <c r="BE82" s="71">
        <f>AO82+AW82</f>
        <v>950</v>
      </c>
      <c r="BF82" s="71"/>
      <c r="BG82" s="71"/>
      <c r="BH82" s="71"/>
      <c r="BI82" s="71"/>
      <c r="BJ82" s="71"/>
      <c r="BK82" s="71"/>
      <c r="BL82" s="71"/>
    </row>
    <row r="83" spans="1:64" ht="19" hidden="1" customHeight="1" x14ac:dyDescent="0.3">
      <c r="A83" s="66">
        <v>10</v>
      </c>
      <c r="B83" s="66"/>
      <c r="C83" s="66"/>
      <c r="D83" s="66"/>
      <c r="E83" s="66"/>
      <c r="F83" s="66"/>
      <c r="G83" s="62" t="s">
        <v>100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46" t="s">
        <v>66</v>
      </c>
      <c r="AA83" s="46"/>
      <c r="AB83" s="46"/>
      <c r="AC83" s="46"/>
      <c r="AD83" s="46"/>
      <c r="AE83" s="46" t="s">
        <v>101</v>
      </c>
      <c r="AF83" s="46"/>
      <c r="AG83" s="46"/>
      <c r="AH83" s="46"/>
      <c r="AI83" s="46"/>
      <c r="AJ83" s="46"/>
      <c r="AK83" s="46"/>
      <c r="AL83" s="46"/>
      <c r="AM83" s="46"/>
      <c r="AN83" s="53"/>
      <c r="AO83" s="71">
        <v>0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f t="shared" ref="BE83:BE84" si="0">AO83+AW83</f>
        <v>0</v>
      </c>
      <c r="BF83" s="71"/>
      <c r="BG83" s="71"/>
      <c r="BH83" s="71"/>
      <c r="BI83" s="71"/>
      <c r="BJ83" s="71"/>
      <c r="BK83" s="71"/>
      <c r="BL83" s="71"/>
    </row>
    <row r="84" spans="1:64" ht="23.15" customHeight="1" x14ac:dyDescent="0.3">
      <c r="A84" s="66">
        <v>12</v>
      </c>
      <c r="B84" s="66"/>
      <c r="C84" s="66"/>
      <c r="D84" s="66"/>
      <c r="E84" s="66"/>
      <c r="F84" s="66"/>
      <c r="G84" s="62" t="s">
        <v>102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46" t="s">
        <v>69</v>
      </c>
      <c r="AA84" s="46"/>
      <c r="AB84" s="46"/>
      <c r="AC84" s="46"/>
      <c r="AD84" s="46"/>
      <c r="AE84" s="46" t="s">
        <v>91</v>
      </c>
      <c r="AF84" s="46"/>
      <c r="AG84" s="46"/>
      <c r="AH84" s="46"/>
      <c r="AI84" s="46"/>
      <c r="AJ84" s="46"/>
      <c r="AK84" s="46"/>
      <c r="AL84" s="46"/>
      <c r="AM84" s="46"/>
      <c r="AN84" s="53"/>
      <c r="AO84" s="71">
        <v>11</v>
      </c>
      <c r="AP84" s="71"/>
      <c r="AQ84" s="71"/>
      <c r="AR84" s="71"/>
      <c r="AS84" s="71"/>
      <c r="AT84" s="71"/>
      <c r="AU84" s="71"/>
      <c r="AV84" s="71"/>
      <c r="AW84" s="71">
        <v>12</v>
      </c>
      <c r="AX84" s="71"/>
      <c r="AY84" s="71"/>
      <c r="AZ84" s="71"/>
      <c r="BA84" s="71"/>
      <c r="BB84" s="71"/>
      <c r="BC84" s="71"/>
      <c r="BD84" s="71"/>
      <c r="BE84" s="71">
        <f t="shared" si="0"/>
        <v>23</v>
      </c>
      <c r="BF84" s="71"/>
      <c r="BG84" s="71"/>
      <c r="BH84" s="71"/>
      <c r="BI84" s="71"/>
      <c r="BJ84" s="71"/>
      <c r="BK84" s="71"/>
      <c r="BL84" s="71"/>
    </row>
    <row r="85" spans="1:64" ht="20.5" customHeight="1" x14ac:dyDescent="0.3">
      <c r="A85" s="66">
        <v>13</v>
      </c>
      <c r="B85" s="66"/>
      <c r="C85" s="66"/>
      <c r="D85" s="66"/>
      <c r="E85" s="66"/>
      <c r="F85" s="66"/>
      <c r="G85" s="62" t="s">
        <v>103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46" t="s">
        <v>69</v>
      </c>
      <c r="AA85" s="46"/>
      <c r="AB85" s="46"/>
      <c r="AC85" s="46"/>
      <c r="AD85" s="46"/>
      <c r="AE85" s="80" t="s">
        <v>104</v>
      </c>
      <c r="AF85" s="81"/>
      <c r="AG85" s="81"/>
      <c r="AH85" s="81"/>
      <c r="AI85" s="81"/>
      <c r="AJ85" s="81"/>
      <c r="AK85" s="81"/>
      <c r="AL85" s="81"/>
      <c r="AM85" s="81"/>
      <c r="AN85" s="82"/>
      <c r="AO85" s="71">
        <v>65</v>
      </c>
      <c r="AP85" s="71"/>
      <c r="AQ85" s="71"/>
      <c r="AR85" s="71"/>
      <c r="AS85" s="71"/>
      <c r="AT85" s="71"/>
      <c r="AU85" s="71"/>
      <c r="AV85" s="71"/>
      <c r="AW85" s="71">
        <v>0</v>
      </c>
      <c r="AX85" s="71"/>
      <c r="AY85" s="71"/>
      <c r="AZ85" s="71"/>
      <c r="BA85" s="71"/>
      <c r="BB85" s="71"/>
      <c r="BC85" s="71"/>
      <c r="BD85" s="71"/>
      <c r="BE85" s="71">
        <f t="shared" ref="BE85" si="1">AO85+AW85</f>
        <v>65</v>
      </c>
      <c r="BF85" s="71"/>
      <c r="BG85" s="71"/>
      <c r="BH85" s="71"/>
      <c r="BI85" s="71"/>
      <c r="BJ85" s="71"/>
      <c r="BK85" s="71"/>
      <c r="BL85" s="71"/>
    </row>
    <row r="86" spans="1:64" ht="20.5" hidden="1" customHeight="1" x14ac:dyDescent="0.3">
      <c r="A86" s="59">
        <v>14</v>
      </c>
      <c r="B86" s="60"/>
      <c r="C86" s="60"/>
      <c r="D86" s="60"/>
      <c r="E86" s="60"/>
      <c r="F86" s="61"/>
      <c r="G86" s="62" t="s">
        <v>126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53" t="s">
        <v>66</v>
      </c>
      <c r="AA86" s="54"/>
      <c r="AB86" s="54"/>
      <c r="AC86" s="54"/>
      <c r="AD86" s="55"/>
      <c r="AE86" s="53" t="s">
        <v>127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6">
        <v>0</v>
      </c>
      <c r="AP86" s="57"/>
      <c r="AQ86" s="57"/>
      <c r="AR86" s="57"/>
      <c r="AS86" s="57"/>
      <c r="AT86" s="57"/>
      <c r="AU86" s="57"/>
      <c r="AV86" s="58"/>
      <c r="AW86" s="56">
        <v>1</v>
      </c>
      <c r="AX86" s="57"/>
      <c r="AY86" s="57"/>
      <c r="AZ86" s="57"/>
      <c r="BA86" s="57"/>
      <c r="BB86" s="57"/>
      <c r="BC86" s="57"/>
      <c r="BD86" s="58"/>
      <c r="BE86" s="56">
        <v>1</v>
      </c>
      <c r="BF86" s="57"/>
      <c r="BG86" s="57"/>
      <c r="BH86" s="57"/>
      <c r="BI86" s="57"/>
      <c r="BJ86" s="57"/>
      <c r="BK86" s="57"/>
      <c r="BL86" s="58"/>
    </row>
    <row r="87" spans="1:64" s="4" customFormat="1" ht="16" customHeight="1" x14ac:dyDescent="0.3">
      <c r="A87" s="72">
        <v>0</v>
      </c>
      <c r="B87" s="72"/>
      <c r="C87" s="72"/>
      <c r="D87" s="72"/>
      <c r="E87" s="72"/>
      <c r="F87" s="72"/>
      <c r="G87" s="73" t="s">
        <v>70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6"/>
      <c r="AA87" s="76"/>
      <c r="AB87" s="76"/>
      <c r="AC87" s="76"/>
      <c r="AD87" s="76"/>
      <c r="AE87" s="77"/>
      <c r="AF87" s="78"/>
      <c r="AG87" s="78"/>
      <c r="AH87" s="78"/>
      <c r="AI87" s="78"/>
      <c r="AJ87" s="78"/>
      <c r="AK87" s="78"/>
      <c r="AL87" s="78"/>
      <c r="AM87" s="78"/>
      <c r="AN87" s="79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8" spans="1:64" ht="34.5" hidden="1" customHeight="1" x14ac:dyDescent="0.3">
      <c r="A88" s="66">
        <v>0</v>
      </c>
      <c r="B88" s="66"/>
      <c r="C88" s="66"/>
      <c r="D88" s="66"/>
      <c r="E88" s="66"/>
      <c r="F88" s="66"/>
      <c r="G88" s="62" t="s">
        <v>105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46" t="s">
        <v>71</v>
      </c>
      <c r="AA88" s="46"/>
      <c r="AB88" s="46"/>
      <c r="AC88" s="46"/>
      <c r="AD88" s="46"/>
      <c r="AE88" s="80" t="s">
        <v>106</v>
      </c>
      <c r="AF88" s="81"/>
      <c r="AG88" s="81"/>
      <c r="AH88" s="81"/>
      <c r="AI88" s="81"/>
      <c r="AJ88" s="81"/>
      <c r="AK88" s="81"/>
      <c r="AL88" s="81"/>
      <c r="AM88" s="81"/>
      <c r="AN88" s="82"/>
      <c r="AO88" s="71">
        <v>0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v>0</v>
      </c>
      <c r="BF88" s="71"/>
      <c r="BG88" s="71"/>
      <c r="BH88" s="71"/>
      <c r="BI88" s="71"/>
      <c r="BJ88" s="71"/>
      <c r="BK88" s="71"/>
      <c r="BL88" s="71"/>
    </row>
    <row r="89" spans="1:64" ht="22" customHeight="1" x14ac:dyDescent="0.3">
      <c r="A89" s="66">
        <v>14</v>
      </c>
      <c r="B89" s="66"/>
      <c r="C89" s="66"/>
      <c r="D89" s="66"/>
      <c r="E89" s="66"/>
      <c r="F89" s="66"/>
      <c r="G89" s="62" t="s">
        <v>107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46" t="s">
        <v>124</v>
      </c>
      <c r="AA89" s="46"/>
      <c r="AB89" s="46"/>
      <c r="AC89" s="46"/>
      <c r="AD89" s="46"/>
      <c r="AE89" s="53" t="s">
        <v>72</v>
      </c>
      <c r="AF89" s="69"/>
      <c r="AG89" s="69"/>
      <c r="AH89" s="69"/>
      <c r="AI89" s="69"/>
      <c r="AJ89" s="69"/>
      <c r="AK89" s="69"/>
      <c r="AL89" s="69"/>
      <c r="AM89" s="69"/>
      <c r="AN89" s="70"/>
      <c r="AO89" s="71">
        <f>AO78/AO82/12</f>
        <v>1065.2228174603174</v>
      </c>
      <c r="AP89" s="71"/>
      <c r="AQ89" s="71"/>
      <c r="AR89" s="71"/>
      <c r="AS89" s="71"/>
      <c r="AT89" s="71"/>
      <c r="AU89" s="71"/>
      <c r="AV89" s="71"/>
      <c r="AW89" s="71">
        <f>AW78/AW82/12</f>
        <v>65.839622641509436</v>
      </c>
      <c r="AX89" s="71"/>
      <c r="AY89" s="71"/>
      <c r="AZ89" s="71"/>
      <c r="BA89" s="71"/>
      <c r="BB89" s="71"/>
      <c r="BC89" s="71"/>
      <c r="BD89" s="71"/>
      <c r="BE89" s="71">
        <f>BE78/BE82/12</f>
        <v>507.67219298245612</v>
      </c>
      <c r="BF89" s="71"/>
      <c r="BG89" s="71"/>
      <c r="BH89" s="71"/>
      <c r="BI89" s="71"/>
      <c r="BJ89" s="71"/>
      <c r="BK89" s="71"/>
      <c r="BL89" s="71"/>
    </row>
    <row r="90" spans="1:64" ht="20.149999999999999" customHeight="1" x14ac:dyDescent="0.3">
      <c r="A90" s="66">
        <v>15</v>
      </c>
      <c r="B90" s="66"/>
      <c r="C90" s="66"/>
      <c r="D90" s="66"/>
      <c r="E90" s="66"/>
      <c r="F90" s="66"/>
      <c r="G90" s="62" t="s">
        <v>108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46" t="s">
        <v>124</v>
      </c>
      <c r="AA90" s="46"/>
      <c r="AB90" s="46"/>
      <c r="AC90" s="46"/>
      <c r="AD90" s="46"/>
      <c r="AE90" s="53" t="s">
        <v>72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71">
        <f>AO78/AO84/12</f>
        <v>40672.143939393944</v>
      </c>
      <c r="AP90" s="71"/>
      <c r="AQ90" s="71"/>
      <c r="AR90" s="71"/>
      <c r="AS90" s="71"/>
      <c r="AT90" s="71"/>
      <c r="AU90" s="71"/>
      <c r="AV90" s="71"/>
      <c r="AW90" s="71">
        <f>AW78/AW84/12</f>
        <v>2907.9166666666665</v>
      </c>
      <c r="AX90" s="71"/>
      <c r="AY90" s="71"/>
      <c r="AZ90" s="71"/>
      <c r="BA90" s="71"/>
      <c r="BB90" s="71"/>
      <c r="BC90" s="71"/>
      <c r="BD90" s="71"/>
      <c r="BE90" s="71">
        <f>BE78/BE84/12</f>
        <v>20969.068840579708</v>
      </c>
      <c r="BF90" s="71"/>
      <c r="BG90" s="71"/>
      <c r="BH90" s="71"/>
      <c r="BI90" s="71"/>
      <c r="BJ90" s="71"/>
      <c r="BK90" s="71"/>
      <c r="BL90" s="71"/>
    </row>
    <row r="91" spans="1:64" ht="21.65" customHeight="1" x14ac:dyDescent="0.3">
      <c r="A91" s="66">
        <v>16</v>
      </c>
      <c r="B91" s="66"/>
      <c r="C91" s="66"/>
      <c r="D91" s="66"/>
      <c r="E91" s="66"/>
      <c r="F91" s="66"/>
      <c r="G91" s="62" t="s">
        <v>109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46" t="s">
        <v>124</v>
      </c>
      <c r="AA91" s="46"/>
      <c r="AB91" s="46"/>
      <c r="AC91" s="46"/>
      <c r="AD91" s="46"/>
      <c r="AE91" s="53" t="s">
        <v>72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71">
        <f>AO79/AO85</f>
        <v>761.53846153846155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f>AO91</f>
        <v>761.53846153846155</v>
      </c>
      <c r="BF91" s="71"/>
      <c r="BG91" s="71"/>
      <c r="BH91" s="71"/>
      <c r="BI91" s="71"/>
      <c r="BJ91" s="71"/>
      <c r="BK91" s="71"/>
      <c r="BL91" s="71"/>
    </row>
    <row r="92" spans="1:64" s="4" customFormat="1" ht="17.149999999999999" customHeight="1" x14ac:dyDescent="0.3">
      <c r="A92" s="72">
        <v>0</v>
      </c>
      <c r="B92" s="72"/>
      <c r="C92" s="72"/>
      <c r="D92" s="72"/>
      <c r="E92" s="72"/>
      <c r="F92" s="72"/>
      <c r="G92" s="73" t="s">
        <v>73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5"/>
      <c r="Z92" s="76"/>
      <c r="AA92" s="76"/>
      <c r="AB92" s="76"/>
      <c r="AC92" s="76"/>
      <c r="AD92" s="76"/>
      <c r="AE92" s="77"/>
      <c r="AF92" s="78"/>
      <c r="AG92" s="78"/>
      <c r="AH92" s="78"/>
      <c r="AI92" s="78"/>
      <c r="AJ92" s="78"/>
      <c r="AK92" s="78"/>
      <c r="AL92" s="78"/>
      <c r="AM92" s="78"/>
      <c r="AN92" s="79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64" ht="30" customHeight="1" x14ac:dyDescent="0.3">
      <c r="A93" s="66">
        <v>17</v>
      </c>
      <c r="B93" s="66"/>
      <c r="C93" s="66"/>
      <c r="D93" s="66"/>
      <c r="E93" s="66"/>
      <c r="F93" s="66"/>
      <c r="G93" s="62" t="s">
        <v>110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46" t="s">
        <v>74</v>
      </c>
      <c r="AA93" s="46"/>
      <c r="AB93" s="46"/>
      <c r="AC93" s="46"/>
      <c r="AD93" s="46"/>
      <c r="AE93" s="53" t="s">
        <v>72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71">
        <f>420/690*100</f>
        <v>60.869565217391312</v>
      </c>
      <c r="AP93" s="71"/>
      <c r="AQ93" s="71"/>
      <c r="AR93" s="71"/>
      <c r="AS93" s="71"/>
      <c r="AT93" s="71"/>
      <c r="AU93" s="71"/>
      <c r="AV93" s="71"/>
      <c r="AW93" s="71">
        <f>530/460*100</f>
        <v>115.21739130434783</v>
      </c>
      <c r="AX93" s="71"/>
      <c r="AY93" s="71"/>
      <c r="AZ93" s="71"/>
      <c r="BA93" s="71"/>
      <c r="BB93" s="71"/>
      <c r="BC93" s="71"/>
      <c r="BD93" s="71"/>
      <c r="BE93" s="71">
        <f>950/1150*100</f>
        <v>82.608695652173907</v>
      </c>
      <c r="BF93" s="71"/>
      <c r="BG93" s="71"/>
      <c r="BH93" s="71"/>
      <c r="BI93" s="71"/>
      <c r="BJ93" s="71"/>
      <c r="BK93" s="71"/>
      <c r="BL93" s="71"/>
    </row>
    <row r="94" spans="1:64" ht="25.5" customHeight="1" x14ac:dyDescent="0.3">
      <c r="A94" s="66">
        <v>18</v>
      </c>
      <c r="B94" s="66"/>
      <c r="C94" s="66"/>
      <c r="D94" s="66"/>
      <c r="E94" s="66"/>
      <c r="F94" s="66"/>
      <c r="G94" s="62" t="s">
        <v>111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8"/>
      <c r="Z94" s="46" t="s">
        <v>74</v>
      </c>
      <c r="AA94" s="46"/>
      <c r="AB94" s="46"/>
      <c r="AC94" s="46"/>
      <c r="AD94" s="46"/>
      <c r="AE94" s="53" t="s">
        <v>72</v>
      </c>
      <c r="AF94" s="69"/>
      <c r="AG94" s="69"/>
      <c r="AH94" s="69"/>
      <c r="AI94" s="69"/>
      <c r="AJ94" s="69"/>
      <c r="AK94" s="69"/>
      <c r="AL94" s="69"/>
      <c r="AM94" s="69"/>
      <c r="AN94" s="70"/>
      <c r="AO94" s="71">
        <f>65/85*100</f>
        <v>76.470588235294116</v>
      </c>
      <c r="AP94" s="71"/>
      <c r="AQ94" s="71"/>
      <c r="AR94" s="71"/>
      <c r="AS94" s="71"/>
      <c r="AT94" s="71"/>
      <c r="AU94" s="71"/>
      <c r="AV94" s="71"/>
      <c r="AW94" s="71">
        <v>0</v>
      </c>
      <c r="AX94" s="71"/>
      <c r="AY94" s="71"/>
      <c r="AZ94" s="71"/>
      <c r="BA94" s="71"/>
      <c r="BB94" s="71"/>
      <c r="BC94" s="71"/>
      <c r="BD94" s="71"/>
      <c r="BE94" s="71">
        <f>AO94</f>
        <v>76.470588235294116</v>
      </c>
      <c r="BF94" s="71"/>
      <c r="BG94" s="71"/>
      <c r="BH94" s="71"/>
      <c r="BI94" s="71"/>
      <c r="BJ94" s="71"/>
      <c r="BK94" s="71"/>
      <c r="BL94" s="71"/>
    </row>
    <row r="95" spans="1:64" ht="30.65" customHeight="1" x14ac:dyDescent="0.3">
      <c r="A95" s="66">
        <v>19</v>
      </c>
      <c r="B95" s="66"/>
      <c r="C95" s="66"/>
      <c r="D95" s="66"/>
      <c r="E95" s="66"/>
      <c r="F95" s="66"/>
      <c r="G95" s="62" t="s">
        <v>112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46" t="s">
        <v>74</v>
      </c>
      <c r="AA95" s="46"/>
      <c r="AB95" s="46"/>
      <c r="AC95" s="46"/>
      <c r="AD95" s="46"/>
      <c r="AE95" s="53" t="s">
        <v>72</v>
      </c>
      <c r="AF95" s="69"/>
      <c r="AG95" s="69"/>
      <c r="AH95" s="69"/>
      <c r="AI95" s="69"/>
      <c r="AJ95" s="69"/>
      <c r="AK95" s="69"/>
      <c r="AL95" s="69"/>
      <c r="AM95" s="69"/>
      <c r="AN95" s="70"/>
      <c r="AO95" s="71">
        <v>0</v>
      </c>
      <c r="AP95" s="71"/>
      <c r="AQ95" s="71"/>
      <c r="AR95" s="71"/>
      <c r="AS95" s="71"/>
      <c r="AT95" s="71"/>
      <c r="AU95" s="71"/>
      <c r="AV95" s="71"/>
      <c r="AW95" s="71">
        <f>375000/350000*100</f>
        <v>107.14285714285714</v>
      </c>
      <c r="AX95" s="71"/>
      <c r="AY95" s="71"/>
      <c r="AZ95" s="71"/>
      <c r="BA95" s="71"/>
      <c r="BB95" s="71"/>
      <c r="BC95" s="71"/>
      <c r="BD95" s="71"/>
      <c r="BE95" s="71">
        <f>AW95</f>
        <v>107.14285714285714</v>
      </c>
      <c r="BF95" s="71"/>
      <c r="BG95" s="71"/>
      <c r="BH95" s="71"/>
      <c r="BI95" s="71"/>
      <c r="BJ95" s="71"/>
      <c r="BK95" s="71"/>
      <c r="BL95" s="71"/>
    </row>
    <row r="96" spans="1:64" ht="30.65" customHeight="1" x14ac:dyDescent="0.3">
      <c r="A96" s="59">
        <v>20</v>
      </c>
      <c r="B96" s="60"/>
      <c r="C96" s="60"/>
      <c r="D96" s="60"/>
      <c r="E96" s="60"/>
      <c r="F96" s="61"/>
      <c r="G96" s="62" t="s">
        <v>134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53" t="s">
        <v>74</v>
      </c>
      <c r="AA96" s="54"/>
      <c r="AB96" s="54"/>
      <c r="AC96" s="54"/>
      <c r="AD96" s="55"/>
      <c r="AE96" s="53" t="s">
        <v>72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56">
        <v>0</v>
      </c>
      <c r="AP96" s="57"/>
      <c r="AQ96" s="57"/>
      <c r="AR96" s="57"/>
      <c r="AS96" s="57"/>
      <c r="AT96" s="57"/>
      <c r="AU96" s="57"/>
      <c r="AV96" s="58"/>
      <c r="AW96" s="56">
        <v>100</v>
      </c>
      <c r="AX96" s="57"/>
      <c r="AY96" s="57"/>
      <c r="AZ96" s="57"/>
      <c r="BA96" s="57"/>
      <c r="BB96" s="57"/>
      <c r="BC96" s="57"/>
      <c r="BD96" s="58"/>
      <c r="BE96" s="56">
        <v>100</v>
      </c>
      <c r="BF96" s="57"/>
      <c r="BG96" s="57"/>
      <c r="BH96" s="57"/>
      <c r="BI96" s="57"/>
      <c r="BJ96" s="57"/>
      <c r="BK96" s="57"/>
      <c r="BL96" s="58"/>
    </row>
    <row r="97" spans="1:64" ht="31.5" customHeight="1" x14ac:dyDescent="0.3">
      <c r="A97" s="66">
        <v>21</v>
      </c>
      <c r="B97" s="66"/>
      <c r="C97" s="66"/>
      <c r="D97" s="66"/>
      <c r="E97" s="66"/>
      <c r="F97" s="66"/>
      <c r="G97" s="62" t="s">
        <v>113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  <c r="Z97" s="46" t="s">
        <v>74</v>
      </c>
      <c r="AA97" s="46"/>
      <c r="AB97" s="46"/>
      <c r="AC97" s="46"/>
      <c r="AD97" s="46"/>
      <c r="AE97" s="53" t="s">
        <v>72</v>
      </c>
      <c r="AF97" s="69"/>
      <c r="AG97" s="69"/>
      <c r="AH97" s="69"/>
      <c r="AI97" s="69"/>
      <c r="AJ97" s="69"/>
      <c r="AK97" s="69"/>
      <c r="AL97" s="69"/>
      <c r="AM97" s="69"/>
      <c r="AN97" s="70"/>
      <c r="AO97" s="71">
        <f>4658007/5368723*100</f>
        <v>86.761917126288694</v>
      </c>
      <c r="AP97" s="71"/>
      <c r="AQ97" s="71"/>
      <c r="AR97" s="71"/>
      <c r="AS97" s="71"/>
      <c r="AT97" s="71"/>
      <c r="AU97" s="71"/>
      <c r="AV97" s="71"/>
      <c r="AW97" s="71">
        <f>358795/418740*100</f>
        <v>85.684434255146385</v>
      </c>
      <c r="AX97" s="71"/>
      <c r="AY97" s="71"/>
      <c r="AZ97" s="71"/>
      <c r="BA97" s="71"/>
      <c r="BB97" s="71"/>
      <c r="BC97" s="71"/>
      <c r="BD97" s="71"/>
      <c r="BE97" s="71">
        <f>5016802/5787463%</f>
        <v>86.683958065909025</v>
      </c>
      <c r="BF97" s="71"/>
      <c r="BG97" s="71"/>
      <c r="BH97" s="71"/>
      <c r="BI97" s="71"/>
      <c r="BJ97" s="71"/>
      <c r="BK97" s="71"/>
      <c r="BL97" s="71"/>
    </row>
    <row r="98" spans="1:64" x14ac:dyDescent="0.3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3">
      <c r="A100" s="94" t="s">
        <v>78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38"/>
      <c r="X100" s="38"/>
      <c r="Y100" s="38"/>
      <c r="Z100" s="38"/>
      <c r="AA100" s="38"/>
      <c r="AB100" s="38"/>
      <c r="AC100" s="39"/>
      <c r="AD100" s="39"/>
      <c r="AE100" s="39"/>
      <c r="AF100" s="39"/>
      <c r="AG100" s="39"/>
      <c r="AH100" s="38"/>
      <c r="AI100" s="38"/>
      <c r="AJ100" s="38"/>
      <c r="AK100" s="38"/>
      <c r="AL100" s="38"/>
      <c r="AM100" s="38"/>
      <c r="AN100" s="5"/>
      <c r="AO100" s="149" t="s">
        <v>118</v>
      </c>
      <c r="AP100" s="149"/>
      <c r="AQ100" s="149"/>
      <c r="AR100" s="149"/>
      <c r="AS100" s="149"/>
      <c r="AT100" s="149"/>
      <c r="AU100" s="149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64" x14ac:dyDescent="0.3">
      <c r="W101" s="96" t="s">
        <v>5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88" t="s">
        <v>130</v>
      </c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</row>
    <row r="102" spans="1:64" ht="15.75" customHeight="1" x14ac:dyDescent="0.3">
      <c r="A102" s="97" t="s">
        <v>3</v>
      </c>
      <c r="B102" s="97"/>
      <c r="C102" s="97"/>
      <c r="D102" s="97"/>
      <c r="E102" s="97"/>
      <c r="F102" s="97"/>
    </row>
    <row r="103" spans="1:64" ht="13.4" customHeight="1" x14ac:dyDescent="0.3">
      <c r="A103" s="92" t="s">
        <v>119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</row>
    <row r="104" spans="1:64" x14ac:dyDescent="0.3">
      <c r="A104" s="93" t="s">
        <v>47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</row>
    <row r="105" spans="1:64" ht="6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</row>
    <row r="106" spans="1:64" ht="15.65" customHeight="1" x14ac:dyDescent="0.3">
      <c r="A106" s="94" t="s">
        <v>120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38"/>
      <c r="X106" s="38"/>
      <c r="Y106" s="38"/>
      <c r="Z106" s="38"/>
      <c r="AA106" s="38"/>
      <c r="AB106" s="38"/>
      <c r="AC106" s="39"/>
      <c r="AD106" s="39"/>
      <c r="AE106" s="39"/>
      <c r="AF106" s="39"/>
      <c r="AG106" s="39"/>
      <c r="AH106" s="38"/>
      <c r="AI106" s="38"/>
      <c r="AJ106" s="38"/>
      <c r="AK106" s="38"/>
      <c r="AL106" s="38"/>
      <c r="AM106" s="38"/>
      <c r="AN106" s="5"/>
      <c r="AO106" s="150" t="s">
        <v>121</v>
      </c>
      <c r="AP106" s="150"/>
      <c r="AQ106" s="150"/>
      <c r="AR106" s="150"/>
      <c r="AS106" s="150"/>
      <c r="AT106" s="150"/>
      <c r="AU106" s="150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1:64" ht="9.65" customHeight="1" x14ac:dyDescent="0.3">
      <c r="W107" s="96" t="s">
        <v>5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88" t="s">
        <v>130</v>
      </c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</row>
    <row r="108" spans="1:64" x14ac:dyDescent="0.3">
      <c r="A108" s="151" t="s">
        <v>136</v>
      </c>
      <c r="B108" s="151"/>
      <c r="C108" s="151"/>
      <c r="D108" s="151"/>
      <c r="E108" s="151"/>
      <c r="F108" s="151"/>
      <c r="G108" s="42"/>
      <c r="H108" s="42"/>
    </row>
    <row r="109" spans="1:64" x14ac:dyDescent="0.3">
      <c r="A109" s="88" t="s">
        <v>45</v>
      </c>
      <c r="B109" s="88"/>
      <c r="C109" s="88"/>
      <c r="D109" s="88"/>
      <c r="E109" s="88"/>
      <c r="F109" s="88"/>
      <c r="G109" s="88"/>
      <c r="H109" s="88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64" x14ac:dyDescent="0.3">
      <c r="A110" s="43" t="s">
        <v>46</v>
      </c>
    </row>
  </sheetData>
  <mergeCells count="359">
    <mergeCell ref="AO1:BL1"/>
    <mergeCell ref="AO2:BL2"/>
    <mergeCell ref="AO3:BL3"/>
    <mergeCell ref="AO4:BL4"/>
    <mergeCell ref="AO5:BL5"/>
    <mergeCell ref="AO6:BF6"/>
    <mergeCell ref="AO100:AU100"/>
    <mergeCell ref="AO106:AU106"/>
    <mergeCell ref="A108:F10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C50:AJ50"/>
    <mergeCell ref="AK50:AR50"/>
    <mergeCell ref="AS50:AZ50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6:BL66"/>
    <mergeCell ref="AB61:AI61"/>
    <mergeCell ref="AJ61:AQ61"/>
    <mergeCell ref="AR61:AY61"/>
    <mergeCell ref="A62:C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9:H109"/>
    <mergeCell ref="A50:C50"/>
    <mergeCell ref="D50:AB50"/>
    <mergeCell ref="A52:C52"/>
    <mergeCell ref="D52:AB52"/>
    <mergeCell ref="A61:C61"/>
    <mergeCell ref="D61:AA61"/>
    <mergeCell ref="A103:AS103"/>
    <mergeCell ref="A104:AS104"/>
    <mergeCell ref="A106:V106"/>
    <mergeCell ref="W107:AM107"/>
    <mergeCell ref="AO107:BG107"/>
    <mergeCell ref="A100:V100"/>
    <mergeCell ref="W101:AM101"/>
    <mergeCell ref="AO101:BG101"/>
    <mergeCell ref="A102:F102"/>
    <mergeCell ref="BE69:BL69"/>
    <mergeCell ref="A64:C64"/>
    <mergeCell ref="D64:AA64"/>
    <mergeCell ref="AB64:AI64"/>
    <mergeCell ref="AJ64:AQ64"/>
    <mergeCell ref="AR64:AY64"/>
    <mergeCell ref="D62:AA62"/>
    <mergeCell ref="AB62:AI62"/>
    <mergeCell ref="BE71:BL71"/>
    <mergeCell ref="A72:F72"/>
    <mergeCell ref="G72:Y72"/>
    <mergeCell ref="AO72:AV72"/>
    <mergeCell ref="AW72:BD72"/>
    <mergeCell ref="BE72:BL72"/>
    <mergeCell ref="A71:F71"/>
    <mergeCell ref="G71:Y71"/>
    <mergeCell ref="AE71:AN71"/>
    <mergeCell ref="AO71:AV71"/>
    <mergeCell ref="AW71:BD71"/>
    <mergeCell ref="Z71:AD77"/>
    <mergeCell ref="AE72:AN77"/>
    <mergeCell ref="BE73:BL73"/>
    <mergeCell ref="A74:F74"/>
    <mergeCell ref="G74:Y74"/>
    <mergeCell ref="AO74:AV74"/>
    <mergeCell ref="AW74:BD74"/>
    <mergeCell ref="BE74:BL74"/>
    <mergeCell ref="A73:F73"/>
    <mergeCell ref="G73:Y73"/>
    <mergeCell ref="AO73:AV73"/>
    <mergeCell ref="AW73:BD73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AO75:AV75"/>
    <mergeCell ref="AW75:BD75"/>
    <mergeCell ref="BE77:BL77"/>
    <mergeCell ref="A79:F79"/>
    <mergeCell ref="G79:Y79"/>
    <mergeCell ref="AO79:AV79"/>
    <mergeCell ref="AW79:BD79"/>
    <mergeCell ref="BE79:BL79"/>
    <mergeCell ref="A77:F77"/>
    <mergeCell ref="G77:Y77"/>
    <mergeCell ref="AO77:AV77"/>
    <mergeCell ref="AW77:BD77"/>
    <mergeCell ref="A78:F78"/>
    <mergeCell ref="G78:Y78"/>
    <mergeCell ref="AO78:AV78"/>
    <mergeCell ref="AW78:BD78"/>
    <mergeCell ref="BE78:BL78"/>
    <mergeCell ref="Z78:A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O92:AV92"/>
    <mergeCell ref="BE97:BL97"/>
    <mergeCell ref="A97:F97"/>
    <mergeCell ref="G97:Y97"/>
    <mergeCell ref="Z97:AD97"/>
    <mergeCell ref="AE97:AN97"/>
    <mergeCell ref="AO97:AV97"/>
    <mergeCell ref="AW97:BD9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96:F96"/>
    <mergeCell ref="G96:Y96"/>
    <mergeCell ref="Z96:AD96"/>
    <mergeCell ref="Z80:AD80"/>
    <mergeCell ref="AE78:AN79"/>
    <mergeCell ref="AE80:AN80"/>
    <mergeCell ref="AE96:AN96"/>
    <mergeCell ref="AO96:AV96"/>
    <mergeCell ref="AW96:BD96"/>
    <mergeCell ref="BE96:BL96"/>
    <mergeCell ref="A80:F80"/>
    <mergeCell ref="G80:Y80"/>
    <mergeCell ref="AO80:AV80"/>
    <mergeCell ref="AW80:BD80"/>
    <mergeCell ref="BE80:BL8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:G78">
    <cfRule type="cellIs" dxfId="33" priority="35" stopIfTrue="1" operator="equal">
      <formula>$G76</formula>
    </cfRule>
  </conditionalFormatting>
  <conditionalFormatting sqref="A77:F77 A78">
    <cfRule type="cellIs" dxfId="32" priority="36" stopIfTrue="1" operator="equal">
      <formula>0</formula>
    </cfRule>
  </conditionalFormatting>
  <conditionalFormatting sqref="G79:G80">
    <cfRule type="cellIs" dxfId="31" priority="33" stopIfTrue="1" operator="equal">
      <formula>$G77</formula>
    </cfRule>
  </conditionalFormatting>
  <conditionalFormatting sqref="A79:F79 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$G79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:G86">
    <cfRule type="cellIs" dxfId="21" priority="23" stopIfTrue="1" operator="equal">
      <formula>$G84</formula>
    </cfRule>
  </conditionalFormatting>
  <conditionalFormatting sqref="A85:F85 A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$G85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:G96">
    <cfRule type="cellIs" dxfId="3" priority="5" stopIfTrue="1" operator="equal">
      <formula>$G94</formula>
    </cfRule>
  </conditionalFormatting>
  <conditionalFormatting sqref="A95:F95 A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$G95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2022-01-19T07:38:49Z</cp:lastPrinted>
  <dcterms:created xsi:type="dcterms:W3CDTF">2016-08-15T09:54:21Z</dcterms:created>
  <dcterms:modified xsi:type="dcterms:W3CDTF">2023-01-27T11:14:25Z</dcterms:modified>
</cp:coreProperties>
</file>