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2 КПК1115063" sheetId="15" r:id="rId1"/>
  </sheets>
  <definedNames>
    <definedName name="_xlnm.Print_Area" localSheetId="0">'Додаток2 КПК1115063'!$A$1:$BY$264</definedName>
  </definedNames>
  <calcPr calcId="152511"/>
</workbook>
</file>

<file path=xl/calcChain.xml><?xml version="1.0" encoding="utf-8"?>
<calcChain xmlns="http://schemas.openxmlformats.org/spreadsheetml/2006/main">
  <c r="BD166" i="15" l="1"/>
  <c r="AT166" i="15"/>
  <c r="BI160" i="15"/>
  <c r="BI161" i="15"/>
  <c r="BI162" i="15"/>
  <c r="BI163" i="15"/>
  <c r="BI164" i="15"/>
  <c r="BI159" i="15"/>
  <c r="AY160" i="15"/>
  <c r="AY161" i="15"/>
  <c r="AY162" i="15"/>
  <c r="AY159" i="15"/>
  <c r="AO237" i="15" l="1"/>
  <c r="BE188" i="15"/>
  <c r="BE187" i="15"/>
  <c r="BT133" i="15"/>
  <c r="BJ133" i="15"/>
  <c r="BJ132" i="15" l="1"/>
  <c r="BT125" i="15"/>
  <c r="BT124" i="15"/>
  <c r="BG102" i="15"/>
  <c r="BG101" i="15"/>
  <c r="BG62" i="15"/>
  <c r="BG34" i="15"/>
  <c r="AU197" i="15" l="1"/>
  <c r="AF197" i="15"/>
  <c r="BJ188" i="15"/>
  <c r="AU188" i="15"/>
  <c r="BE129" i="15"/>
  <c r="BE125" i="15"/>
  <c r="BE122" i="15"/>
  <c r="BL102" i="15"/>
  <c r="AX102" i="15"/>
  <c r="AS102" i="15"/>
  <c r="BU61" i="15"/>
  <c r="AS62" i="15"/>
  <c r="BB61" i="15"/>
  <c r="AI61" i="15"/>
  <c r="AS34" i="15" l="1"/>
  <c r="AX34" i="15"/>
  <c r="Z111" i="15" l="1"/>
  <c r="AW83" i="15"/>
  <c r="AW81" i="15"/>
  <c r="AW80" i="15"/>
  <c r="AC83" i="15"/>
  <c r="BL62" i="15"/>
  <c r="AW46" i="15"/>
  <c r="BL34" i="15"/>
  <c r="BL32" i="15"/>
  <c r="BL31" i="15"/>
  <c r="AT110" i="15" l="1"/>
  <c r="AT111" i="15" s="1"/>
  <c r="BD111" i="15" s="1"/>
  <c r="BH237" i="15"/>
  <c r="AT237" i="15"/>
  <c r="AJ237" i="15"/>
  <c r="BH236" i="15"/>
  <c r="AT236" i="15"/>
  <c r="AJ236" i="15"/>
  <c r="BH235" i="15"/>
  <c r="AT235" i="15"/>
  <c r="AJ235" i="15"/>
  <c r="BH234" i="15"/>
  <c r="AT234" i="15"/>
  <c r="AJ234" i="15"/>
  <c r="BH233" i="15"/>
  <c r="AT233" i="15"/>
  <c r="AJ233" i="15"/>
  <c r="BG224" i="15"/>
  <c r="AQ224" i="15"/>
  <c r="BG223" i="15"/>
  <c r="AQ223" i="15"/>
  <c r="BG222" i="15"/>
  <c r="AQ222" i="15"/>
  <c r="BG221" i="15"/>
  <c r="AQ221" i="15"/>
  <c r="BG220" i="15"/>
  <c r="AQ220" i="15"/>
  <c r="AZ197" i="15"/>
  <c r="AK197" i="15"/>
  <c r="AZ196" i="15"/>
  <c r="AK196" i="15"/>
  <c r="BO188" i="15"/>
  <c r="AZ188" i="15"/>
  <c r="AK188" i="15"/>
  <c r="BO187" i="15"/>
  <c r="AZ187" i="15"/>
  <c r="AK187" i="15"/>
  <c r="AJ111" i="15"/>
  <c r="AJ110" i="15"/>
  <c r="BU102" i="15"/>
  <c r="BB102" i="15"/>
  <c r="AI102" i="15"/>
  <c r="BU101" i="15"/>
  <c r="BB101" i="15"/>
  <c r="AI101" i="15"/>
  <c r="BG91" i="15"/>
  <c r="AM91" i="15"/>
  <c r="BG83" i="15"/>
  <c r="AM83" i="15"/>
  <c r="BG82" i="15"/>
  <c r="AM82" i="15"/>
  <c r="BG81" i="15"/>
  <c r="AM81" i="15"/>
  <c r="BG80" i="15"/>
  <c r="AM80" i="15"/>
  <c r="BG79" i="15"/>
  <c r="AM79" i="15"/>
  <c r="BG78" i="15"/>
  <c r="AM78" i="15"/>
  <c r="BU70" i="15"/>
  <c r="BB70" i="15"/>
  <c r="AI70" i="15"/>
  <c r="BU62" i="15"/>
  <c r="BB62" i="15"/>
  <c r="AI62" i="15"/>
  <c r="BU60" i="15"/>
  <c r="BB60" i="15"/>
  <c r="AI60" i="15"/>
  <c r="BU59" i="15"/>
  <c r="BB59" i="15"/>
  <c r="AI59" i="15"/>
  <c r="BU58" i="15"/>
  <c r="BB58" i="15"/>
  <c r="AI58" i="15"/>
  <c r="BU57" i="15"/>
  <c r="BB57" i="15"/>
  <c r="AI57" i="15"/>
  <c r="BU56" i="15"/>
  <c r="BB56" i="15"/>
  <c r="AI56" i="15"/>
  <c r="BG46" i="15"/>
  <c r="AM46" i="15"/>
  <c r="BG45" i="15"/>
  <c r="AM45" i="15"/>
  <c r="BG44" i="15"/>
  <c r="AM44" i="15"/>
  <c r="BG43" i="15"/>
  <c r="AM43" i="15"/>
  <c r="BG42" i="15"/>
  <c r="AM42" i="15"/>
  <c r="BU34" i="15"/>
  <c r="BB34" i="15"/>
  <c r="AI34" i="15"/>
  <c r="BU33" i="15"/>
  <c r="BB33" i="15"/>
  <c r="AI33" i="15"/>
  <c r="BU32" i="15"/>
  <c r="BB32" i="15"/>
  <c r="AI32" i="15"/>
  <c r="BU31" i="15"/>
  <c r="BB31" i="15"/>
  <c r="AI31" i="15"/>
  <c r="BU30" i="15"/>
  <c r="BB30" i="15"/>
  <c r="AI30" i="15"/>
  <c r="BD110" i="15" l="1"/>
</calcChain>
</file>

<file path=xl/sharedStrings.xml><?xml version="1.0" encoding="utf-8"?>
<sst xmlns="http://schemas.openxmlformats.org/spreadsheetml/2006/main" count="756" uniqueCount="278">
  <si>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</si>
  <si>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</si>
  <si>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</si>
  <si>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</si>
  <si>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</si>
  <si>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</si>
  <si>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</si>
  <si>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</si>
  <si>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</si>
  <si>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</si>
  <si>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</si>
  <si>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</si>
  <si>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</si>
  <si>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</si>
  <si>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</si>
  <si>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</si>
  <si>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</si>
  <si>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</si>
  <si>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</si>
  <si>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</si>
  <si>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</si>
  <si>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</si>
  <si>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</si>
  <si>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</si>
  <si>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</si>
  <si>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</si>
  <si>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</si>
  <si>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</si>
  <si>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</si>
  <si>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</si>
  <si>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</si>
  <si>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</si>
  <si>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</si>
  <si>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</si>
  <si>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</si>
  <si>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</si>
  <si>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</si>
  <si>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</si>
  <si>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</si>
  <si>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</si>
  <si>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</si>
  <si>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</si>
  <si>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</si>
  <si>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</si>
  <si>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</si>
  <si>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</si>
  <si>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</si>
  <si>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</si>
  <si>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</si>
  <si>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</si>
  <si>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</si>
  <si>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</si>
  <si>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</si>
  <si>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</si>
  <si>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</si>
  <si>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</si>
  <si>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</si>
  <si>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</si>
  <si>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</si>
  <si>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</si>
  <si>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</si>
  <si>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</si>
  <si>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</si>
  <si>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</si>
  <si>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</si>
  <si>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</si>
  <si>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</si>
  <si>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</si>
  <si>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</si>
  <si>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</si>
  <si>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</si>
  <si>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</si>
  <si>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</si>
  <si>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</si>
  <si>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</si>
  <si>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</si>
  <si>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</si>
  <si>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</si>
  <si>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</si>
  <si>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</si>
  <si>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</si>
  <si>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</si>
  <si>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</si>
  <si>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</si>
  <si>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</si>
  <si>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</si>
  <si>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</si>
  <si>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</si>
  <si>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</si>
  <si>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</si>
  <si>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</si>
  <si>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</si>
  <si>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</si>
  <si>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</si>
  <si>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</si>
  <si>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</si>
  <si>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</si>
  <si>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</si>
  <si>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</si>
  <si>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</si>
  <si>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</si>
  <si>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</si>
  <si>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</si>
  <si>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</si>
  <si>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</si>
  <si>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</si>
  <si>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</si>
  <si>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</si>
  <si>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</si>
  <si>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</si>
  <si>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</si>
  <si>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</si>
  <si>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</si>
  <si>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</si>
  <si>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</si>
  <si>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</si>
  <si>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</si>
  <si>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</si>
  <si>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</si>
  <si>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</si>
  <si>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</si>
  <si>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</si>
  <si>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</si>
  <si>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</si>
  <si>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</si>
  <si>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</si>
  <si>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</si>
  <si>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</si>
  <si>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</si>
  <si>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</si>
  <si>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</si>
  <si>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</si>
  <si>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</si>
  <si>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</si>
  <si>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</si>
  <si>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</si>
  <si>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</si>
  <si>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</si>
  <si>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</si>
  <si>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</si>
  <si>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</si>
  <si>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</si>
  <si>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</si>
  <si>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</si>
  <si>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</si>
  <si>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</si>
  <si>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</si>
  <si>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</si>
  <si>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</si>
  <si>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</si>
  <si>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</si>
  <si>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</si>
  <si>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</si>
  <si>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</si>
  <si>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</si>
  <si>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</si>
  <si>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</si>
  <si>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</si>
  <si>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</si>
  <si>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</si>
  <si>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</si>
  <si>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</si>
  <si>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</si>
  <si>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</si>
  <si>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</si>
  <si>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</si>
  <si>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</si>
  <si>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</si>
  <si>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</si>
  <si>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</si>
  <si>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</si>
  <si>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</si>
  <si>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</si>
  <si>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</si>
  <si>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</si>
  <si>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</si>
  <si>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</si>
  <si>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</si>
  <si>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</si>
  <si>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</si>
  <si>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затрат</t>
  </si>
  <si>
    <t xml:space="preserve">formula=RC[-16]+RC[-8]                          </t>
  </si>
  <si>
    <t>од.</t>
  </si>
  <si>
    <t>штатний розпис</t>
  </si>
  <si>
    <t>грн.</t>
  </si>
  <si>
    <t>продукту</t>
  </si>
  <si>
    <t>кількість</t>
  </si>
  <si>
    <t>ефективності</t>
  </si>
  <si>
    <t>розрахунок</t>
  </si>
  <si>
    <t>якості</t>
  </si>
  <si>
    <t>відс.</t>
  </si>
  <si>
    <t>відсоток захищених статей видатків в структурі загальних обсягів видатків</t>
  </si>
  <si>
    <t>Обов’язкові виплати, у тому числі:</t>
  </si>
  <si>
    <t>посадовий оклад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</si>
  <si>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</si>
  <si>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</si>
  <si>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</si>
  <si>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</si>
  <si>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</si>
  <si>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</si>
  <si>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</si>
  <si>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</si>
  <si>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</si>
  <si>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</si>
  <si>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</si>
  <si>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</si>
  <si>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</si>
  <si>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</si>
  <si>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</si>
  <si>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</si>
  <si>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</si>
  <si>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</si>
  <si>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</si>
  <si>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</si>
  <si>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</si>
  <si>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</si>
  <si>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</si>
  <si>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</si>
  <si>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</si>
  <si>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</si>
  <si>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</si>
  <si>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</si>
  <si>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</si>
  <si>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</si>
  <si>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</si>
  <si>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</si>
  <si>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</si>
  <si>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</si>
  <si>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</si>
  <si>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</si>
  <si>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</si>
  <si>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</si>
  <si>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</si>
  <si>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</si>
  <si>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</si>
  <si>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</si>
  <si>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</si>
  <si>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</si>
  <si>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</si>
  <si>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</si>
  <si>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</si>
  <si>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</si>
  <si>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</si>
  <si>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</si>
  <si>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</si>
  <si>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кошторис</t>
  </si>
  <si>
    <t>осіб</t>
  </si>
  <si>
    <t>надбавки</t>
  </si>
  <si>
    <t>календарний план</t>
  </si>
  <si>
    <t xml:space="preserve">          розрахунок</t>
  </si>
  <si>
    <t>розрахунок до кошторису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</si>
  <si>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</si>
  <si>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</si>
  <si>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</si>
  <si>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</si>
  <si>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</si>
  <si>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кількість техніки, яку планується оновити</t>
  </si>
  <si>
    <t>середньомісячна кількість звітів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</si>
  <si>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</si>
  <si>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</si>
  <si>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0810</t>
  </si>
  <si>
    <t xml:space="preserve"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кошторисами; _x000D_
</t>
  </si>
  <si>
    <t>3) підстави реалізації бюджетної програми</t>
  </si>
  <si>
    <t>середньомісячна кількість складених кошторисів на одного працівника</t>
  </si>
  <si>
    <t>грн</t>
  </si>
  <si>
    <t>кількість складених кошторисів по проведеним заходам</t>
  </si>
  <si>
    <t>од</t>
  </si>
  <si>
    <t>план заходів</t>
  </si>
  <si>
    <t>Кошти, що передаються із загального фонду бюджету до бюджету розвитку (спеціального фонду)</t>
  </si>
  <si>
    <t>Придбання обладнання і предметів довгострокового користування</t>
  </si>
  <si>
    <t>Створення належних умов для виконання функцій централізованої бухгалтерії управління</t>
  </si>
  <si>
    <t>кількість придбаної техніки</t>
  </si>
  <si>
    <t>середні витрати на придбання комп'ютера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</si>
  <si>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</si>
  <si>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рішення десятої сесії ХМР
від 15.12.2021 року №25</t>
  </si>
  <si>
    <t>Василь ГОЛОВАТЮК</t>
  </si>
  <si>
    <t>Олена ШКЛЯРЕВСЬКА</t>
  </si>
  <si>
    <t xml:space="preserve">Головною ціллю управління молоді та спорту в 2023 році залишається ревалізація державної політики у сфері фізичної культури та спорту. Виконання програм, здійснення заходів, спрямованих на забезпечення розвитку фізичної культури і спорту у Хмельницькій територіальній програмі, зміцнення матеріально-технічної бази для занять фізичною культурою і спортом в навчальних закладах, дитячо-юнацьких спортивних школах, місцях масового відпочинку мешканців міста та підвищення рівня охоплення громадян фізкультурно-оздоровчою і спортивно-масовою работою.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</si>
</sst>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4" fillId="0" borderId="2" xfId="0" applyFont="1" applyBorder="1"/>
    <xf numFmtId="0" fontId="14" fillId="0" borderId="3" xfId="0" applyFont="1" applyBorder="1"/>
    <xf numFmtId="0" fontId="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quotePrefix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">
    <cellStyle name="Звичайни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5"/>
  <sheetViews>
    <sheetView tabSelected="1" topLeftCell="P242" zoomScaleNormal="100" workbookViewId="0">
      <selection activeCell="BN166" sqref="BN166:BR166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30" t="s">
        <v>115</v>
      </c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9" ht="14.25" customHeight="1" x14ac:dyDescent="0.25">
      <c r="A2" s="31" t="s">
        <v>231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4" spans="1:79" ht="14" customHeight="1" x14ac:dyDescent="0.25">
      <c r="A4" s="5" t="s">
        <v>158</v>
      </c>
      <c r="B4" s="32" t="s">
        <v>202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"/>
      <c r="AH4" s="34">
        <v>11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"/>
      <c r="AT4" s="35" t="s">
        <v>205</v>
      </c>
      <c r="AU4" s="34"/>
      <c r="AV4" s="34"/>
      <c r="AW4" s="34"/>
      <c r="AX4" s="34"/>
      <c r="AY4" s="34"/>
      <c r="AZ4" s="34"/>
      <c r="BA4" s="34"/>
      <c r="BB4" s="9"/>
      <c r="BC4" s="3"/>
      <c r="BD4" s="3"/>
      <c r="BE4" s="6"/>
      <c r="BF4" s="6"/>
      <c r="BG4" s="6"/>
      <c r="BH4" s="6"/>
      <c r="BI4" s="6"/>
      <c r="BJ4" s="6"/>
      <c r="BK4" s="6"/>
      <c r="BL4" s="6"/>
    </row>
    <row r="5" spans="1:79" ht="24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2"/>
      <c r="AH5" s="37" t="s">
        <v>160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2"/>
      <c r="AT5" s="37" t="s">
        <v>156</v>
      </c>
      <c r="AU5" s="37"/>
      <c r="AV5" s="37"/>
      <c r="AW5" s="37"/>
      <c r="AX5" s="37"/>
      <c r="AY5" s="37"/>
      <c r="AZ5" s="37"/>
      <c r="BA5" s="37"/>
      <c r="BB5" s="7"/>
      <c r="BC5" s="2"/>
      <c r="BD5" s="2"/>
      <c r="BE5" s="7"/>
      <c r="BF5" s="7"/>
      <c r="BG5" s="7"/>
      <c r="BH5" s="7"/>
      <c r="BI5" s="7"/>
      <c r="BJ5" s="7"/>
      <c r="BK5" s="7"/>
      <c r="BL5" s="7"/>
    </row>
    <row r="6" spans="1:79" x14ac:dyDescent="0.25">
      <c r="BE6" s="8"/>
      <c r="BF6" s="8"/>
      <c r="BG6" s="8"/>
      <c r="BH6" s="8"/>
      <c r="BI6" s="8"/>
      <c r="BJ6" s="8"/>
      <c r="BK6" s="8"/>
      <c r="BL6" s="8"/>
    </row>
    <row r="7" spans="1:79" ht="14" customHeight="1" x14ac:dyDescent="0.25">
      <c r="A7" s="5" t="s">
        <v>161</v>
      </c>
      <c r="B7" s="32" t="s">
        <v>244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"/>
      <c r="AH7" s="34">
        <v>111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9"/>
      <c r="BC7" s="35" t="s">
        <v>205</v>
      </c>
      <c r="BD7" s="34"/>
      <c r="BE7" s="34"/>
      <c r="BF7" s="34"/>
      <c r="BG7" s="34"/>
      <c r="BH7" s="34"/>
      <c r="BI7" s="34"/>
      <c r="BJ7" s="34"/>
      <c r="BK7" s="9"/>
      <c r="BL7" s="6"/>
      <c r="BM7" s="10"/>
      <c r="BN7" s="10"/>
      <c r="BO7" s="10"/>
      <c r="BP7" s="9"/>
      <c r="BQ7" s="9"/>
      <c r="BR7" s="9"/>
      <c r="BS7" s="9"/>
      <c r="BT7" s="9"/>
      <c r="BU7" s="9"/>
      <c r="BV7" s="9"/>
      <c r="BW7" s="9"/>
    </row>
    <row r="8" spans="1:79" ht="24" customHeight="1" x14ac:dyDescent="0.25">
      <c r="A8" s="36" t="s">
        <v>154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2"/>
      <c r="AH8" s="37" t="s">
        <v>162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7"/>
      <c r="BC8" s="37" t="s">
        <v>156</v>
      </c>
      <c r="BD8" s="37"/>
      <c r="BE8" s="37"/>
      <c r="BF8" s="37"/>
      <c r="BG8" s="37"/>
      <c r="BH8" s="37"/>
      <c r="BI8" s="37"/>
      <c r="BJ8" s="37"/>
      <c r="BK8" s="13"/>
      <c r="BL8" s="7"/>
      <c r="BM8" s="10"/>
      <c r="BN8" s="10"/>
      <c r="BO8" s="10"/>
      <c r="BP8" s="7"/>
      <c r="BQ8" s="7"/>
      <c r="BR8" s="7"/>
      <c r="BS8" s="7"/>
      <c r="BT8" s="7"/>
      <c r="BU8" s="7"/>
      <c r="BV8" s="7"/>
      <c r="BW8" s="7"/>
    </row>
    <row r="10" spans="1:79" ht="14.25" customHeight="1" x14ac:dyDescent="0.25">
      <c r="A10" s="5" t="s">
        <v>163</v>
      </c>
      <c r="B10" s="34">
        <v>1115063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>
        <v>5063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9"/>
      <c r="AA10" s="44" t="s">
        <v>260</v>
      </c>
      <c r="AB10" s="44"/>
      <c r="AC10" s="44"/>
      <c r="AD10" s="44"/>
      <c r="AE10" s="44"/>
      <c r="AF10" s="44"/>
      <c r="AG10" s="44"/>
      <c r="AH10" s="44"/>
      <c r="AI10" s="44"/>
      <c r="AJ10" s="9"/>
      <c r="AK10" s="45" t="s">
        <v>252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2"/>
      <c r="BL10" s="35" t="s">
        <v>206</v>
      </c>
      <c r="BM10" s="34"/>
      <c r="BN10" s="34"/>
      <c r="BO10" s="34"/>
      <c r="BP10" s="34"/>
      <c r="BQ10" s="34"/>
      <c r="BR10" s="34"/>
      <c r="BS10" s="34"/>
      <c r="BT10" s="9"/>
      <c r="BU10" s="9"/>
      <c r="BV10" s="9"/>
      <c r="BW10" s="9"/>
      <c r="BX10" s="9"/>
      <c r="BY10" s="9"/>
      <c r="BZ10" s="9"/>
      <c r="CA10" s="9"/>
    </row>
    <row r="11" spans="1:79" ht="25.5" customHeight="1" x14ac:dyDescent="0.25">
      <c r="B11" s="37" t="s">
        <v>164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166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7"/>
      <c r="AA11" s="46" t="s">
        <v>167</v>
      </c>
      <c r="AB11" s="46"/>
      <c r="AC11" s="46"/>
      <c r="AD11" s="46"/>
      <c r="AE11" s="46"/>
      <c r="AF11" s="46"/>
      <c r="AG11" s="46"/>
      <c r="AH11" s="46"/>
      <c r="AI11" s="46"/>
      <c r="AJ11" s="7"/>
      <c r="AK11" s="47" t="s">
        <v>165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11"/>
      <c r="BL11" s="37" t="s">
        <v>157</v>
      </c>
      <c r="BM11" s="37"/>
      <c r="BN11" s="37"/>
      <c r="BO11" s="37"/>
      <c r="BP11" s="37"/>
      <c r="BQ11" s="37"/>
      <c r="BR11" s="37"/>
      <c r="BS11" s="37"/>
      <c r="BT11" s="7"/>
      <c r="BU11" s="7"/>
      <c r="BV11" s="7"/>
      <c r="BW11" s="7"/>
      <c r="BX11" s="7"/>
      <c r="BY11" s="7"/>
      <c r="BZ11" s="7"/>
      <c r="CA11" s="7"/>
    </row>
    <row r="13" spans="1:79" ht="14.25" customHeight="1" x14ac:dyDescent="0.25">
      <c r="A13" s="38" t="s">
        <v>232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</row>
    <row r="14" spans="1:79" ht="14.25" customHeight="1" x14ac:dyDescent="0.25">
      <c r="A14" s="38" t="s">
        <v>148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79" ht="15" customHeight="1" x14ac:dyDescent="0.25">
      <c r="A15" s="39" t="s">
        <v>259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41" t="s">
        <v>149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</row>
    <row r="18" spans="1:79" ht="15" customHeight="1" x14ac:dyDescent="0.25">
      <c r="A18" s="42" t="s">
        <v>261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</row>
    <row r="19" spans="1:79" ht="1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38" t="s">
        <v>262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</row>
    <row r="21" spans="1:79" ht="28" customHeight="1" x14ac:dyDescent="0.25">
      <c r="A21" s="39" t="s">
        <v>201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38" t="s">
        <v>150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</row>
    <row r="24" spans="1:79" ht="14.25" customHeight="1" x14ac:dyDescent="0.25">
      <c r="A24" s="57" t="s">
        <v>217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</row>
    <row r="25" spans="1:79" ht="15" customHeight="1" x14ac:dyDescent="0.25">
      <c r="A25" s="58" t="s">
        <v>207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</row>
    <row r="26" spans="1:79" s="26" customFormat="1" ht="20" customHeight="1" x14ac:dyDescent="0.25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5" t="s">
        <v>208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 t="s">
        <v>211</v>
      </c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 t="s">
        <v>218</v>
      </c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</row>
    <row r="27" spans="1:79" s="26" customFormat="1" ht="23.5" customHeight="1" x14ac:dyDescent="0.25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48" t="s">
        <v>4</v>
      </c>
      <c r="V27" s="49"/>
      <c r="W27" s="49"/>
      <c r="X27" s="49"/>
      <c r="Y27" s="50"/>
      <c r="Z27" s="48" t="s">
        <v>3</v>
      </c>
      <c r="AA27" s="49"/>
      <c r="AB27" s="49"/>
      <c r="AC27" s="49"/>
      <c r="AD27" s="50"/>
      <c r="AE27" s="51" t="s">
        <v>116</v>
      </c>
      <c r="AF27" s="52"/>
      <c r="AG27" s="52"/>
      <c r="AH27" s="53"/>
      <c r="AI27" s="48" t="s">
        <v>5</v>
      </c>
      <c r="AJ27" s="49"/>
      <c r="AK27" s="49"/>
      <c r="AL27" s="49"/>
      <c r="AM27" s="50"/>
      <c r="AN27" s="48" t="s">
        <v>4</v>
      </c>
      <c r="AO27" s="49"/>
      <c r="AP27" s="49"/>
      <c r="AQ27" s="49"/>
      <c r="AR27" s="50"/>
      <c r="AS27" s="48" t="s">
        <v>3</v>
      </c>
      <c r="AT27" s="49"/>
      <c r="AU27" s="49"/>
      <c r="AV27" s="49"/>
      <c r="AW27" s="50"/>
      <c r="AX27" s="51" t="s">
        <v>116</v>
      </c>
      <c r="AY27" s="52"/>
      <c r="AZ27" s="52"/>
      <c r="BA27" s="53"/>
      <c r="BB27" s="48" t="s">
        <v>96</v>
      </c>
      <c r="BC27" s="49"/>
      <c r="BD27" s="49"/>
      <c r="BE27" s="49"/>
      <c r="BF27" s="50"/>
      <c r="BG27" s="48" t="s">
        <v>4</v>
      </c>
      <c r="BH27" s="49"/>
      <c r="BI27" s="49"/>
      <c r="BJ27" s="49"/>
      <c r="BK27" s="50"/>
      <c r="BL27" s="48" t="s">
        <v>3</v>
      </c>
      <c r="BM27" s="49"/>
      <c r="BN27" s="49"/>
      <c r="BO27" s="49"/>
      <c r="BP27" s="50"/>
      <c r="BQ27" s="51" t="s">
        <v>116</v>
      </c>
      <c r="BR27" s="52"/>
      <c r="BS27" s="52"/>
      <c r="BT27" s="53"/>
      <c r="BU27" s="48" t="s">
        <v>97</v>
      </c>
      <c r="BV27" s="49"/>
      <c r="BW27" s="49"/>
      <c r="BX27" s="49"/>
      <c r="BY27" s="50"/>
    </row>
    <row r="28" spans="1:79" s="25" customFormat="1" ht="15" customHeight="1" x14ac:dyDescent="0.25">
      <c r="A28" s="54">
        <v>1</v>
      </c>
      <c r="B28" s="55"/>
      <c r="C28" s="55"/>
      <c r="D28" s="56"/>
      <c r="E28" s="54">
        <v>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4">
        <v>3</v>
      </c>
      <c r="V28" s="55"/>
      <c r="W28" s="55"/>
      <c r="X28" s="55"/>
      <c r="Y28" s="56"/>
      <c r="Z28" s="54">
        <v>4</v>
      </c>
      <c r="AA28" s="55"/>
      <c r="AB28" s="55"/>
      <c r="AC28" s="55"/>
      <c r="AD28" s="56"/>
      <c r="AE28" s="54">
        <v>5</v>
      </c>
      <c r="AF28" s="55"/>
      <c r="AG28" s="55"/>
      <c r="AH28" s="56"/>
      <c r="AI28" s="54">
        <v>6</v>
      </c>
      <c r="AJ28" s="55"/>
      <c r="AK28" s="55"/>
      <c r="AL28" s="55"/>
      <c r="AM28" s="56"/>
      <c r="AN28" s="54">
        <v>7</v>
      </c>
      <c r="AO28" s="55"/>
      <c r="AP28" s="55"/>
      <c r="AQ28" s="55"/>
      <c r="AR28" s="56"/>
      <c r="AS28" s="54">
        <v>8</v>
      </c>
      <c r="AT28" s="55"/>
      <c r="AU28" s="55"/>
      <c r="AV28" s="55"/>
      <c r="AW28" s="56"/>
      <c r="AX28" s="54">
        <v>9</v>
      </c>
      <c r="AY28" s="55"/>
      <c r="AZ28" s="55"/>
      <c r="BA28" s="56"/>
      <c r="BB28" s="54">
        <v>10</v>
      </c>
      <c r="BC28" s="55"/>
      <c r="BD28" s="55"/>
      <c r="BE28" s="55"/>
      <c r="BF28" s="56"/>
      <c r="BG28" s="54">
        <v>11</v>
      </c>
      <c r="BH28" s="55"/>
      <c r="BI28" s="55"/>
      <c r="BJ28" s="55"/>
      <c r="BK28" s="56"/>
      <c r="BL28" s="54">
        <v>12</v>
      </c>
      <c r="BM28" s="55"/>
      <c r="BN28" s="55"/>
      <c r="BO28" s="55"/>
      <c r="BP28" s="56"/>
      <c r="BQ28" s="54">
        <v>13</v>
      </c>
      <c r="BR28" s="55"/>
      <c r="BS28" s="55"/>
      <c r="BT28" s="56"/>
      <c r="BU28" s="54">
        <v>14</v>
      </c>
      <c r="BV28" s="55"/>
      <c r="BW28" s="55"/>
      <c r="BX28" s="55"/>
      <c r="BY28" s="56"/>
    </row>
    <row r="29" spans="1:79" s="18" customFormat="1" ht="13.5" hidden="1" customHeight="1" x14ac:dyDescent="0.3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9" t="s">
        <v>65</v>
      </c>
      <c r="V29" s="80"/>
      <c r="W29" s="80"/>
      <c r="X29" s="80"/>
      <c r="Y29" s="81"/>
      <c r="Z29" s="79" t="s">
        <v>66</v>
      </c>
      <c r="AA29" s="80"/>
      <c r="AB29" s="80"/>
      <c r="AC29" s="80"/>
      <c r="AD29" s="81"/>
      <c r="AE29" s="69" t="s">
        <v>91</v>
      </c>
      <c r="AF29" s="70"/>
      <c r="AG29" s="70"/>
      <c r="AH29" s="71"/>
      <c r="AI29" s="66" t="s">
        <v>169</v>
      </c>
      <c r="AJ29" s="67"/>
      <c r="AK29" s="67"/>
      <c r="AL29" s="67"/>
      <c r="AM29" s="6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66" t="s">
        <v>169</v>
      </c>
      <c r="BC29" s="67"/>
      <c r="BD29" s="67"/>
      <c r="BE29" s="67"/>
      <c r="BF29" s="6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66" t="s">
        <v>169</v>
      </c>
      <c r="BV29" s="67"/>
      <c r="BW29" s="67"/>
      <c r="BX29" s="67"/>
      <c r="BY29" s="68"/>
      <c r="CA29" s="18" t="s">
        <v>21</v>
      </c>
    </row>
    <row r="30" spans="1:79" s="19" customFormat="1" ht="22" customHeight="1" x14ac:dyDescent="0.25">
      <c r="A30" s="69"/>
      <c r="B30" s="70"/>
      <c r="C30" s="70"/>
      <c r="D30" s="71"/>
      <c r="E30" s="72" t="s">
        <v>171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>
        <v>1707671</v>
      </c>
      <c r="V30" s="75"/>
      <c r="W30" s="75"/>
      <c r="X30" s="75"/>
      <c r="Y30" s="75"/>
      <c r="Z30" s="75" t="s">
        <v>172</v>
      </c>
      <c r="AA30" s="75"/>
      <c r="AB30" s="75"/>
      <c r="AC30" s="75"/>
      <c r="AD30" s="75"/>
      <c r="AE30" s="76" t="s">
        <v>172</v>
      </c>
      <c r="AF30" s="77"/>
      <c r="AG30" s="77"/>
      <c r="AH30" s="78"/>
      <c r="AI30" s="76">
        <f>IF(ISNUMBER(U30),U30,0)+IF(ISNUMBER(Z30),Z30,0)</f>
        <v>1707671</v>
      </c>
      <c r="AJ30" s="77"/>
      <c r="AK30" s="77"/>
      <c r="AL30" s="77"/>
      <c r="AM30" s="78"/>
      <c r="AN30" s="76">
        <v>1938024</v>
      </c>
      <c r="AO30" s="77"/>
      <c r="AP30" s="77"/>
      <c r="AQ30" s="77"/>
      <c r="AR30" s="78"/>
      <c r="AS30" s="76" t="s">
        <v>172</v>
      </c>
      <c r="AT30" s="77"/>
      <c r="AU30" s="77"/>
      <c r="AV30" s="77"/>
      <c r="AW30" s="78"/>
      <c r="AX30" s="76" t="s">
        <v>172</v>
      </c>
      <c r="AY30" s="77"/>
      <c r="AZ30" s="77"/>
      <c r="BA30" s="78"/>
      <c r="BB30" s="76">
        <f>IF(ISNUMBER(AN30),AN30,0)+IF(ISNUMBER(AS30),AS30,0)</f>
        <v>1938024</v>
      </c>
      <c r="BC30" s="77"/>
      <c r="BD30" s="77"/>
      <c r="BE30" s="77"/>
      <c r="BF30" s="78"/>
      <c r="BG30" s="76">
        <v>2113041</v>
      </c>
      <c r="BH30" s="77"/>
      <c r="BI30" s="77"/>
      <c r="BJ30" s="77"/>
      <c r="BK30" s="78"/>
      <c r="BL30" s="76" t="s">
        <v>172</v>
      </c>
      <c r="BM30" s="77"/>
      <c r="BN30" s="77"/>
      <c r="BO30" s="77"/>
      <c r="BP30" s="78"/>
      <c r="BQ30" s="76" t="s">
        <v>172</v>
      </c>
      <c r="BR30" s="77"/>
      <c r="BS30" s="77"/>
      <c r="BT30" s="78"/>
      <c r="BU30" s="76">
        <f>IF(ISNUMBER(BG30),BG30,0)+IF(ISNUMBER(BL30),BL30,0)</f>
        <v>2113041</v>
      </c>
      <c r="BV30" s="77"/>
      <c r="BW30" s="77"/>
      <c r="BX30" s="77"/>
      <c r="BY30" s="78"/>
      <c r="CA30" s="19" t="s">
        <v>22</v>
      </c>
    </row>
    <row r="31" spans="1:79" s="19" customFormat="1" ht="35.5" customHeight="1" x14ac:dyDescent="0.25">
      <c r="A31" s="69"/>
      <c r="B31" s="70"/>
      <c r="C31" s="70"/>
      <c r="D31" s="71"/>
      <c r="E31" s="72" t="s">
        <v>173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5" t="s">
        <v>172</v>
      </c>
      <c r="V31" s="75"/>
      <c r="W31" s="75"/>
      <c r="X31" s="75"/>
      <c r="Y31" s="75"/>
      <c r="Z31" s="75">
        <v>3200</v>
      </c>
      <c r="AA31" s="75"/>
      <c r="AB31" s="75"/>
      <c r="AC31" s="75"/>
      <c r="AD31" s="75"/>
      <c r="AE31" s="76">
        <v>0</v>
      </c>
      <c r="AF31" s="77"/>
      <c r="AG31" s="77"/>
      <c r="AH31" s="78"/>
      <c r="AI31" s="76">
        <f>IF(ISNUMBER(U31),U31,0)+IF(ISNUMBER(Z31),Z31,0)</f>
        <v>3200</v>
      </c>
      <c r="AJ31" s="77"/>
      <c r="AK31" s="77"/>
      <c r="AL31" s="77"/>
      <c r="AM31" s="78"/>
      <c r="AN31" s="76" t="s">
        <v>172</v>
      </c>
      <c r="AO31" s="77"/>
      <c r="AP31" s="77"/>
      <c r="AQ31" s="77"/>
      <c r="AR31" s="78"/>
      <c r="AS31" s="76">
        <v>50000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50000</v>
      </c>
      <c r="BC31" s="77"/>
      <c r="BD31" s="77"/>
      <c r="BE31" s="77"/>
      <c r="BF31" s="78"/>
      <c r="BG31" s="76" t="s">
        <v>172</v>
      </c>
      <c r="BH31" s="77"/>
      <c r="BI31" s="77"/>
      <c r="BJ31" s="77"/>
      <c r="BK31" s="78"/>
      <c r="BL31" s="76">
        <f>AS31</f>
        <v>50000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50000</v>
      </c>
      <c r="BV31" s="77"/>
      <c r="BW31" s="77"/>
      <c r="BX31" s="77"/>
      <c r="BY31" s="78"/>
    </row>
    <row r="32" spans="1:79" s="19" customFormat="1" ht="45.5" customHeight="1" x14ac:dyDescent="0.25">
      <c r="A32" s="69">
        <v>25010300</v>
      </c>
      <c r="B32" s="70"/>
      <c r="C32" s="70"/>
      <c r="D32" s="71"/>
      <c r="E32" s="72" t="s">
        <v>174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75" t="s">
        <v>172</v>
      </c>
      <c r="V32" s="75"/>
      <c r="W32" s="75"/>
      <c r="X32" s="75"/>
      <c r="Y32" s="75"/>
      <c r="Z32" s="75">
        <v>3200</v>
      </c>
      <c r="AA32" s="75"/>
      <c r="AB32" s="75"/>
      <c r="AC32" s="75"/>
      <c r="AD32" s="75"/>
      <c r="AE32" s="76">
        <v>0</v>
      </c>
      <c r="AF32" s="77"/>
      <c r="AG32" s="77"/>
      <c r="AH32" s="78"/>
      <c r="AI32" s="76">
        <f>IF(ISNUMBER(U32),U32,0)+IF(ISNUMBER(Z32),Z32,0)</f>
        <v>3200</v>
      </c>
      <c r="AJ32" s="77"/>
      <c r="AK32" s="77"/>
      <c r="AL32" s="77"/>
      <c r="AM32" s="78"/>
      <c r="AN32" s="76" t="s">
        <v>172</v>
      </c>
      <c r="AO32" s="77"/>
      <c r="AP32" s="77"/>
      <c r="AQ32" s="77"/>
      <c r="AR32" s="78"/>
      <c r="AS32" s="76">
        <v>50000</v>
      </c>
      <c r="AT32" s="77"/>
      <c r="AU32" s="77"/>
      <c r="AV32" s="77"/>
      <c r="AW32" s="78"/>
      <c r="AX32" s="76">
        <v>0</v>
      </c>
      <c r="AY32" s="77"/>
      <c r="AZ32" s="77"/>
      <c r="BA32" s="78"/>
      <c r="BB32" s="76">
        <f>IF(ISNUMBER(AN32),AN32,0)+IF(ISNUMBER(AS32),AS32,0)</f>
        <v>50000</v>
      </c>
      <c r="BC32" s="77"/>
      <c r="BD32" s="77"/>
      <c r="BE32" s="77"/>
      <c r="BF32" s="78"/>
      <c r="BG32" s="76" t="s">
        <v>172</v>
      </c>
      <c r="BH32" s="77"/>
      <c r="BI32" s="77"/>
      <c r="BJ32" s="77"/>
      <c r="BK32" s="78"/>
      <c r="BL32" s="76">
        <f>AS32</f>
        <v>50000</v>
      </c>
      <c r="BM32" s="77"/>
      <c r="BN32" s="77"/>
      <c r="BO32" s="77"/>
      <c r="BP32" s="78"/>
      <c r="BQ32" s="76">
        <v>0</v>
      </c>
      <c r="BR32" s="77"/>
      <c r="BS32" s="77"/>
      <c r="BT32" s="78"/>
      <c r="BU32" s="76">
        <f>IF(ISNUMBER(BG32),BG32,0)+IF(ISNUMBER(BL32),BL32,0)</f>
        <v>50000</v>
      </c>
      <c r="BV32" s="77"/>
      <c r="BW32" s="77"/>
      <c r="BX32" s="77"/>
      <c r="BY32" s="78"/>
    </row>
    <row r="33" spans="1:79" s="19" customFormat="1" ht="36" customHeight="1" x14ac:dyDescent="0.25">
      <c r="A33" s="69">
        <v>602400</v>
      </c>
      <c r="B33" s="70"/>
      <c r="C33" s="70"/>
      <c r="D33" s="71"/>
      <c r="E33" s="72" t="s">
        <v>268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75" t="s">
        <v>172</v>
      </c>
      <c r="V33" s="75"/>
      <c r="W33" s="75"/>
      <c r="X33" s="75"/>
      <c r="Y33" s="75"/>
      <c r="Z33" s="75">
        <v>0</v>
      </c>
      <c r="AA33" s="75"/>
      <c r="AB33" s="75"/>
      <c r="AC33" s="75"/>
      <c r="AD33" s="75"/>
      <c r="AE33" s="76">
        <v>0</v>
      </c>
      <c r="AF33" s="77"/>
      <c r="AG33" s="77"/>
      <c r="AH33" s="78"/>
      <c r="AI33" s="76">
        <f>IF(ISNUMBER(U33),U33,0)+IF(ISNUMBER(Z33),Z33,0)</f>
        <v>0</v>
      </c>
      <c r="AJ33" s="77"/>
      <c r="AK33" s="77"/>
      <c r="AL33" s="77"/>
      <c r="AM33" s="78"/>
      <c r="AN33" s="76" t="s">
        <v>172</v>
      </c>
      <c r="AO33" s="77"/>
      <c r="AP33" s="77"/>
      <c r="AQ33" s="77"/>
      <c r="AR33" s="78"/>
      <c r="AS33" s="76">
        <v>22678</v>
      </c>
      <c r="AT33" s="77"/>
      <c r="AU33" s="77"/>
      <c r="AV33" s="77"/>
      <c r="AW33" s="78"/>
      <c r="AX33" s="76">
        <v>22678</v>
      </c>
      <c r="AY33" s="77"/>
      <c r="AZ33" s="77"/>
      <c r="BA33" s="78"/>
      <c r="BB33" s="76">
        <f>IF(ISNUMBER(AN33),AN33,0)+IF(ISNUMBER(AS33),AS33,0)</f>
        <v>22678</v>
      </c>
      <c r="BC33" s="77"/>
      <c r="BD33" s="77"/>
      <c r="BE33" s="77"/>
      <c r="BF33" s="78"/>
      <c r="BG33" s="76" t="s">
        <v>172</v>
      </c>
      <c r="BH33" s="77"/>
      <c r="BI33" s="77"/>
      <c r="BJ33" s="77"/>
      <c r="BK33" s="78"/>
      <c r="BL33" s="76">
        <v>0</v>
      </c>
      <c r="BM33" s="77"/>
      <c r="BN33" s="77"/>
      <c r="BO33" s="77"/>
      <c r="BP33" s="78"/>
      <c r="BQ33" s="76">
        <v>0</v>
      </c>
      <c r="BR33" s="77"/>
      <c r="BS33" s="77"/>
      <c r="BT33" s="78"/>
      <c r="BU33" s="76">
        <f>IF(ISNUMBER(BG33),BG33,0)+IF(ISNUMBER(BL33),BL33,0)</f>
        <v>0</v>
      </c>
      <c r="BV33" s="77"/>
      <c r="BW33" s="77"/>
      <c r="BX33" s="77"/>
      <c r="BY33" s="78"/>
    </row>
    <row r="34" spans="1:79" s="20" customFormat="1" ht="19.5" customHeight="1" x14ac:dyDescent="0.25">
      <c r="A34" s="85"/>
      <c r="B34" s="86"/>
      <c r="C34" s="86"/>
      <c r="D34" s="87"/>
      <c r="E34" s="88" t="s">
        <v>147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125">
        <v>1707671</v>
      </c>
      <c r="V34" s="125"/>
      <c r="W34" s="125"/>
      <c r="X34" s="125"/>
      <c r="Y34" s="125"/>
      <c r="Z34" s="125">
        <v>3200</v>
      </c>
      <c r="AA34" s="125"/>
      <c r="AB34" s="125"/>
      <c r="AC34" s="125"/>
      <c r="AD34" s="125"/>
      <c r="AE34" s="91">
        <v>0</v>
      </c>
      <c r="AF34" s="92"/>
      <c r="AG34" s="92"/>
      <c r="AH34" s="93"/>
      <c r="AI34" s="91">
        <f>IF(ISNUMBER(U34),U34,0)+IF(ISNUMBER(Z34),Z34,0)</f>
        <v>1710871</v>
      </c>
      <c r="AJ34" s="92"/>
      <c r="AK34" s="92"/>
      <c r="AL34" s="92"/>
      <c r="AM34" s="93"/>
      <c r="AN34" s="91">
        <v>1938024</v>
      </c>
      <c r="AO34" s="92"/>
      <c r="AP34" s="92"/>
      <c r="AQ34" s="92"/>
      <c r="AR34" s="93"/>
      <c r="AS34" s="91">
        <f>50000+AS33</f>
        <v>72678</v>
      </c>
      <c r="AT34" s="92"/>
      <c r="AU34" s="92"/>
      <c r="AV34" s="92"/>
      <c r="AW34" s="93"/>
      <c r="AX34" s="91">
        <f>AX33</f>
        <v>22678</v>
      </c>
      <c r="AY34" s="92"/>
      <c r="AZ34" s="92"/>
      <c r="BA34" s="93"/>
      <c r="BB34" s="91">
        <f>IF(ISNUMBER(AN34),AN34,0)+IF(ISNUMBER(AS34),AS34,0)</f>
        <v>2010702</v>
      </c>
      <c r="BC34" s="92"/>
      <c r="BD34" s="92"/>
      <c r="BE34" s="92"/>
      <c r="BF34" s="93"/>
      <c r="BG34" s="91">
        <f>BG30</f>
        <v>2113041</v>
      </c>
      <c r="BH34" s="92"/>
      <c r="BI34" s="92"/>
      <c r="BJ34" s="92"/>
      <c r="BK34" s="93"/>
      <c r="BL34" s="91">
        <f>BL31</f>
        <v>50000</v>
      </c>
      <c r="BM34" s="92"/>
      <c r="BN34" s="92"/>
      <c r="BO34" s="92"/>
      <c r="BP34" s="93"/>
      <c r="BQ34" s="91">
        <v>0</v>
      </c>
      <c r="BR34" s="92"/>
      <c r="BS34" s="92"/>
      <c r="BT34" s="93"/>
      <c r="BU34" s="91">
        <f>IF(ISNUMBER(BG34),BG34,0)+IF(ISNUMBER(BL34),BL34,0)</f>
        <v>2163041</v>
      </c>
      <c r="BV34" s="92"/>
      <c r="BW34" s="92"/>
      <c r="BX34" s="92"/>
      <c r="BY34" s="93"/>
    </row>
    <row r="35" spans="1:79" s="18" customFormat="1" ht="13" x14ac:dyDescent="0.3"/>
    <row r="36" spans="1:79" s="18" customFormat="1" ht="14.25" customHeight="1" x14ac:dyDescent="0.3">
      <c r="A36" s="57" t="s">
        <v>233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s="18" customFormat="1" ht="15" customHeight="1" x14ac:dyDescent="0.3">
      <c r="A37" s="82" t="s">
        <v>207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</row>
    <row r="38" spans="1:79" s="26" customFormat="1" ht="22.5" customHeight="1" x14ac:dyDescent="0.25">
      <c r="A38" s="59" t="s">
        <v>2</v>
      </c>
      <c r="B38" s="60"/>
      <c r="C38" s="60"/>
      <c r="D38" s="61"/>
      <c r="E38" s="59" t="s">
        <v>19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48" t="s">
        <v>229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  <c r="AR38" s="65" t="s">
        <v>234</v>
      </c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spans="1:79" s="26" customFormat="1" ht="36" customHeight="1" x14ac:dyDescent="0.25">
      <c r="A39" s="62"/>
      <c r="B39" s="63"/>
      <c r="C39" s="63"/>
      <c r="D39" s="64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5" t="s">
        <v>4</v>
      </c>
      <c r="Y39" s="65"/>
      <c r="Z39" s="65"/>
      <c r="AA39" s="65"/>
      <c r="AB39" s="65"/>
      <c r="AC39" s="65" t="s">
        <v>3</v>
      </c>
      <c r="AD39" s="65"/>
      <c r="AE39" s="65"/>
      <c r="AF39" s="65"/>
      <c r="AG39" s="65"/>
      <c r="AH39" s="48" t="s">
        <v>116</v>
      </c>
      <c r="AI39" s="49"/>
      <c r="AJ39" s="49"/>
      <c r="AK39" s="49"/>
      <c r="AL39" s="50"/>
      <c r="AM39" s="48" t="s">
        <v>5</v>
      </c>
      <c r="AN39" s="49"/>
      <c r="AO39" s="49"/>
      <c r="AP39" s="49"/>
      <c r="AQ39" s="50"/>
      <c r="AR39" s="48" t="s">
        <v>4</v>
      </c>
      <c r="AS39" s="49"/>
      <c r="AT39" s="49"/>
      <c r="AU39" s="49"/>
      <c r="AV39" s="50"/>
      <c r="AW39" s="48" t="s">
        <v>3</v>
      </c>
      <c r="AX39" s="49"/>
      <c r="AY39" s="49"/>
      <c r="AZ39" s="49"/>
      <c r="BA39" s="50"/>
      <c r="BB39" s="48" t="s">
        <v>116</v>
      </c>
      <c r="BC39" s="49"/>
      <c r="BD39" s="49"/>
      <c r="BE39" s="49"/>
      <c r="BF39" s="50"/>
      <c r="BG39" s="48" t="s">
        <v>96</v>
      </c>
      <c r="BH39" s="49"/>
      <c r="BI39" s="49"/>
      <c r="BJ39" s="49"/>
      <c r="BK39" s="50"/>
    </row>
    <row r="40" spans="1:79" s="25" customFormat="1" ht="15" customHeight="1" x14ac:dyDescent="0.25">
      <c r="A40" s="54">
        <v>1</v>
      </c>
      <c r="B40" s="55"/>
      <c r="C40" s="55"/>
      <c r="D40" s="56"/>
      <c r="E40" s="54">
        <v>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84">
        <v>3</v>
      </c>
      <c r="Y40" s="84"/>
      <c r="Z40" s="84"/>
      <c r="AA40" s="84"/>
      <c r="AB40" s="84"/>
      <c r="AC40" s="84">
        <v>4</v>
      </c>
      <c r="AD40" s="84"/>
      <c r="AE40" s="84"/>
      <c r="AF40" s="84"/>
      <c r="AG40" s="84"/>
      <c r="AH40" s="84">
        <v>5</v>
      </c>
      <c r="AI40" s="84"/>
      <c r="AJ40" s="84"/>
      <c r="AK40" s="84"/>
      <c r="AL40" s="84"/>
      <c r="AM40" s="84">
        <v>6</v>
      </c>
      <c r="AN40" s="84"/>
      <c r="AO40" s="84"/>
      <c r="AP40" s="84"/>
      <c r="AQ40" s="84"/>
      <c r="AR40" s="54">
        <v>7</v>
      </c>
      <c r="AS40" s="55"/>
      <c r="AT40" s="55"/>
      <c r="AU40" s="55"/>
      <c r="AV40" s="56"/>
      <c r="AW40" s="54">
        <v>8</v>
      </c>
      <c r="AX40" s="55"/>
      <c r="AY40" s="55"/>
      <c r="AZ40" s="55"/>
      <c r="BA40" s="56"/>
      <c r="BB40" s="54">
        <v>9</v>
      </c>
      <c r="BC40" s="55"/>
      <c r="BD40" s="55"/>
      <c r="BE40" s="55"/>
      <c r="BF40" s="56"/>
      <c r="BG40" s="54">
        <v>10</v>
      </c>
      <c r="BH40" s="55"/>
      <c r="BI40" s="55"/>
      <c r="BJ40" s="55"/>
      <c r="BK40" s="56"/>
    </row>
    <row r="41" spans="1:79" s="18" customFormat="1" ht="20.25" hidden="1" customHeight="1" x14ac:dyDescent="0.3">
      <c r="A41" s="69" t="s">
        <v>56</v>
      </c>
      <c r="B41" s="70"/>
      <c r="C41" s="70"/>
      <c r="D41" s="71"/>
      <c r="E41" s="69" t="s">
        <v>57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83" t="s">
        <v>60</v>
      </c>
      <c r="Y41" s="83"/>
      <c r="Z41" s="83"/>
      <c r="AA41" s="83"/>
      <c r="AB41" s="83"/>
      <c r="AC41" s="83" t="s">
        <v>61</v>
      </c>
      <c r="AD41" s="83"/>
      <c r="AE41" s="83"/>
      <c r="AF41" s="83"/>
      <c r="AG41" s="83"/>
      <c r="AH41" s="69" t="s">
        <v>94</v>
      </c>
      <c r="AI41" s="70"/>
      <c r="AJ41" s="70"/>
      <c r="AK41" s="70"/>
      <c r="AL41" s="71"/>
      <c r="AM41" s="66" t="s">
        <v>170</v>
      </c>
      <c r="AN41" s="67"/>
      <c r="AO41" s="67"/>
      <c r="AP41" s="67"/>
      <c r="AQ41" s="68"/>
      <c r="AR41" s="69" t="s">
        <v>62</v>
      </c>
      <c r="AS41" s="70"/>
      <c r="AT41" s="70"/>
      <c r="AU41" s="70"/>
      <c r="AV41" s="71"/>
      <c r="AW41" s="69" t="s">
        <v>63</v>
      </c>
      <c r="AX41" s="70"/>
      <c r="AY41" s="70"/>
      <c r="AZ41" s="70"/>
      <c r="BA41" s="71"/>
      <c r="BB41" s="69" t="s">
        <v>95</v>
      </c>
      <c r="BC41" s="70"/>
      <c r="BD41" s="70"/>
      <c r="BE41" s="70"/>
      <c r="BF41" s="71"/>
      <c r="BG41" s="66" t="s">
        <v>170</v>
      </c>
      <c r="BH41" s="67"/>
      <c r="BI41" s="67"/>
      <c r="BJ41" s="67"/>
      <c r="BK41" s="68"/>
      <c r="CA41" s="18" t="s">
        <v>23</v>
      </c>
    </row>
    <row r="42" spans="1:79" s="19" customFormat="1" ht="21" customHeight="1" x14ac:dyDescent="0.25">
      <c r="A42" s="69"/>
      <c r="B42" s="70"/>
      <c r="C42" s="70"/>
      <c r="D42" s="71"/>
      <c r="E42" s="72" t="s">
        <v>171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/>
      <c r="X42" s="76">
        <v>2263015</v>
      </c>
      <c r="Y42" s="77"/>
      <c r="Z42" s="77"/>
      <c r="AA42" s="77"/>
      <c r="AB42" s="78"/>
      <c r="AC42" s="76" t="s">
        <v>172</v>
      </c>
      <c r="AD42" s="77"/>
      <c r="AE42" s="77"/>
      <c r="AF42" s="77"/>
      <c r="AG42" s="78"/>
      <c r="AH42" s="76" t="s">
        <v>172</v>
      </c>
      <c r="AI42" s="77"/>
      <c r="AJ42" s="77"/>
      <c r="AK42" s="77"/>
      <c r="AL42" s="78"/>
      <c r="AM42" s="76">
        <f>IF(ISNUMBER(X42),X42,0)+IF(ISNUMBER(AC42),AC42,0)</f>
        <v>2263015</v>
      </c>
      <c r="AN42" s="77"/>
      <c r="AO42" s="77"/>
      <c r="AP42" s="77"/>
      <c r="AQ42" s="78"/>
      <c r="AR42" s="76">
        <v>2379385</v>
      </c>
      <c r="AS42" s="77"/>
      <c r="AT42" s="77"/>
      <c r="AU42" s="77"/>
      <c r="AV42" s="78"/>
      <c r="AW42" s="76" t="s">
        <v>172</v>
      </c>
      <c r="AX42" s="77"/>
      <c r="AY42" s="77"/>
      <c r="AZ42" s="77"/>
      <c r="BA42" s="78"/>
      <c r="BB42" s="76" t="s">
        <v>172</v>
      </c>
      <c r="BC42" s="77"/>
      <c r="BD42" s="77"/>
      <c r="BE42" s="77"/>
      <c r="BF42" s="78"/>
      <c r="BG42" s="75">
        <f>IF(ISNUMBER(AR42),AR42,0)+IF(ISNUMBER(AW42),AW42,0)</f>
        <v>2379385</v>
      </c>
      <c r="BH42" s="75"/>
      <c r="BI42" s="75"/>
      <c r="BJ42" s="75"/>
      <c r="BK42" s="75"/>
      <c r="CA42" s="19" t="s">
        <v>24</v>
      </c>
    </row>
    <row r="43" spans="1:79" s="19" customFormat="1" ht="31.5" customHeight="1" x14ac:dyDescent="0.25">
      <c r="A43" s="69"/>
      <c r="B43" s="70"/>
      <c r="C43" s="70"/>
      <c r="D43" s="71"/>
      <c r="E43" s="72" t="s">
        <v>173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/>
      <c r="X43" s="76" t="s">
        <v>172</v>
      </c>
      <c r="Y43" s="77"/>
      <c r="Z43" s="77"/>
      <c r="AA43" s="77"/>
      <c r="AB43" s="78"/>
      <c r="AC43" s="76">
        <v>50000</v>
      </c>
      <c r="AD43" s="77"/>
      <c r="AE43" s="77"/>
      <c r="AF43" s="77"/>
      <c r="AG43" s="78"/>
      <c r="AH43" s="76">
        <v>0</v>
      </c>
      <c r="AI43" s="77"/>
      <c r="AJ43" s="77"/>
      <c r="AK43" s="77"/>
      <c r="AL43" s="78"/>
      <c r="AM43" s="76">
        <f>IF(ISNUMBER(X43),X43,0)+IF(ISNUMBER(AC43),AC43,0)</f>
        <v>50000</v>
      </c>
      <c r="AN43" s="77"/>
      <c r="AO43" s="77"/>
      <c r="AP43" s="77"/>
      <c r="AQ43" s="78"/>
      <c r="AR43" s="76" t="s">
        <v>172</v>
      </c>
      <c r="AS43" s="77"/>
      <c r="AT43" s="77"/>
      <c r="AU43" s="77"/>
      <c r="AV43" s="78"/>
      <c r="AW43" s="76">
        <v>50000</v>
      </c>
      <c r="AX43" s="77"/>
      <c r="AY43" s="77"/>
      <c r="AZ43" s="77"/>
      <c r="BA43" s="78"/>
      <c r="BB43" s="76">
        <v>0</v>
      </c>
      <c r="BC43" s="77"/>
      <c r="BD43" s="77"/>
      <c r="BE43" s="77"/>
      <c r="BF43" s="78"/>
      <c r="BG43" s="75">
        <f>IF(ISNUMBER(AR43),AR43,0)+IF(ISNUMBER(AW43),AW43,0)</f>
        <v>50000</v>
      </c>
      <c r="BH43" s="75"/>
      <c r="BI43" s="75"/>
      <c r="BJ43" s="75"/>
      <c r="BK43" s="75"/>
    </row>
    <row r="44" spans="1:79" s="19" customFormat="1" ht="52" customHeight="1" x14ac:dyDescent="0.25">
      <c r="A44" s="69">
        <v>25010300</v>
      </c>
      <c r="B44" s="70"/>
      <c r="C44" s="70"/>
      <c r="D44" s="71"/>
      <c r="E44" s="72" t="s">
        <v>174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4"/>
      <c r="X44" s="76" t="s">
        <v>172</v>
      </c>
      <c r="Y44" s="77"/>
      <c r="Z44" s="77"/>
      <c r="AA44" s="77"/>
      <c r="AB44" s="78"/>
      <c r="AC44" s="76">
        <v>50000</v>
      </c>
      <c r="AD44" s="77"/>
      <c r="AE44" s="77"/>
      <c r="AF44" s="77"/>
      <c r="AG44" s="78"/>
      <c r="AH44" s="76">
        <v>0</v>
      </c>
      <c r="AI44" s="77"/>
      <c r="AJ44" s="77"/>
      <c r="AK44" s="77"/>
      <c r="AL44" s="78"/>
      <c r="AM44" s="76">
        <f>IF(ISNUMBER(X44),X44,0)+IF(ISNUMBER(AC44),AC44,0)</f>
        <v>50000</v>
      </c>
      <c r="AN44" s="77"/>
      <c r="AO44" s="77"/>
      <c r="AP44" s="77"/>
      <c r="AQ44" s="78"/>
      <c r="AR44" s="76" t="s">
        <v>172</v>
      </c>
      <c r="AS44" s="77"/>
      <c r="AT44" s="77"/>
      <c r="AU44" s="77"/>
      <c r="AV44" s="78"/>
      <c r="AW44" s="76">
        <v>50000</v>
      </c>
      <c r="AX44" s="77"/>
      <c r="AY44" s="77"/>
      <c r="AZ44" s="77"/>
      <c r="BA44" s="78"/>
      <c r="BB44" s="76">
        <v>0</v>
      </c>
      <c r="BC44" s="77"/>
      <c r="BD44" s="77"/>
      <c r="BE44" s="77"/>
      <c r="BF44" s="78"/>
      <c r="BG44" s="75">
        <f>IF(ISNUMBER(AR44),AR44,0)+IF(ISNUMBER(AW44),AW44,0)</f>
        <v>50000</v>
      </c>
      <c r="BH44" s="75"/>
      <c r="BI44" s="75"/>
      <c r="BJ44" s="75"/>
      <c r="BK44" s="75"/>
    </row>
    <row r="45" spans="1:79" s="19" customFormat="1" ht="70.5" hidden="1" customHeight="1" x14ac:dyDescent="0.25">
      <c r="A45" s="69">
        <v>25020200</v>
      </c>
      <c r="B45" s="70"/>
      <c r="C45" s="70"/>
      <c r="D45" s="71"/>
      <c r="E45" s="72" t="s">
        <v>251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X45" s="76" t="s">
        <v>172</v>
      </c>
      <c r="Y45" s="77"/>
      <c r="Z45" s="77"/>
      <c r="AA45" s="77"/>
      <c r="AB45" s="78"/>
      <c r="AC45" s="76">
        <v>0</v>
      </c>
      <c r="AD45" s="77"/>
      <c r="AE45" s="77"/>
      <c r="AF45" s="77"/>
      <c r="AG45" s="78"/>
      <c r="AH45" s="76">
        <v>0</v>
      </c>
      <c r="AI45" s="77"/>
      <c r="AJ45" s="77"/>
      <c r="AK45" s="77"/>
      <c r="AL45" s="78"/>
      <c r="AM45" s="76">
        <f>IF(ISNUMBER(X45),X45,0)+IF(ISNUMBER(AC45),AC45,0)</f>
        <v>0</v>
      </c>
      <c r="AN45" s="77"/>
      <c r="AO45" s="77"/>
      <c r="AP45" s="77"/>
      <c r="AQ45" s="78"/>
      <c r="AR45" s="76" t="s">
        <v>172</v>
      </c>
      <c r="AS45" s="77"/>
      <c r="AT45" s="77"/>
      <c r="AU45" s="77"/>
      <c r="AV45" s="78"/>
      <c r="AW45" s="76">
        <v>0</v>
      </c>
      <c r="AX45" s="77"/>
      <c r="AY45" s="77"/>
      <c r="AZ45" s="77"/>
      <c r="BA45" s="78"/>
      <c r="BB45" s="76">
        <v>0</v>
      </c>
      <c r="BC45" s="77"/>
      <c r="BD45" s="77"/>
      <c r="BE45" s="77"/>
      <c r="BF45" s="78"/>
      <c r="BG45" s="75">
        <f>IF(ISNUMBER(AR45),AR45,0)+IF(ISNUMBER(AW45),AW45,0)</f>
        <v>0</v>
      </c>
      <c r="BH45" s="75"/>
      <c r="BI45" s="75"/>
      <c r="BJ45" s="75"/>
      <c r="BK45" s="75"/>
    </row>
    <row r="46" spans="1:79" s="20" customFormat="1" ht="18.5" customHeight="1" x14ac:dyDescent="0.25">
      <c r="A46" s="85"/>
      <c r="B46" s="86"/>
      <c r="C46" s="86"/>
      <c r="D46" s="87"/>
      <c r="E46" s="88" t="s">
        <v>147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90"/>
      <c r="X46" s="91">
        <v>2263015</v>
      </c>
      <c r="Y46" s="92"/>
      <c r="Z46" s="92"/>
      <c r="AA46" s="92"/>
      <c r="AB46" s="93"/>
      <c r="AC46" s="91">
        <v>0</v>
      </c>
      <c r="AD46" s="92"/>
      <c r="AE46" s="92"/>
      <c r="AF46" s="92"/>
      <c r="AG46" s="93"/>
      <c r="AH46" s="91">
        <v>0</v>
      </c>
      <c r="AI46" s="92"/>
      <c r="AJ46" s="92"/>
      <c r="AK46" s="92"/>
      <c r="AL46" s="93"/>
      <c r="AM46" s="91">
        <f>IF(ISNUMBER(X46),X46,0)+IF(ISNUMBER(AC46),AC46,0)</f>
        <v>2263015</v>
      </c>
      <c r="AN46" s="92"/>
      <c r="AO46" s="92"/>
      <c r="AP46" s="92"/>
      <c r="AQ46" s="93"/>
      <c r="AR46" s="91">
        <v>2379385</v>
      </c>
      <c r="AS46" s="92"/>
      <c r="AT46" s="92"/>
      <c r="AU46" s="92"/>
      <c r="AV46" s="93"/>
      <c r="AW46" s="91">
        <f>AW43</f>
        <v>50000</v>
      </c>
      <c r="AX46" s="92"/>
      <c r="AY46" s="92"/>
      <c r="AZ46" s="92"/>
      <c r="BA46" s="93"/>
      <c r="BB46" s="91">
        <v>0</v>
      </c>
      <c r="BC46" s="92"/>
      <c r="BD46" s="92"/>
      <c r="BE46" s="92"/>
      <c r="BF46" s="93"/>
      <c r="BG46" s="125">
        <f>IF(ISNUMBER(AR46),AR46,0)+IF(ISNUMBER(AW46),AW46,0)</f>
        <v>2429385</v>
      </c>
      <c r="BH46" s="125"/>
      <c r="BI46" s="125"/>
      <c r="BJ46" s="125"/>
      <c r="BK46" s="125"/>
    </row>
    <row r="47" spans="1:79" s="19" customFormat="1" ht="12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79" s="18" customFormat="1" ht="13" hidden="1" x14ac:dyDescent="0.3"/>
    <row r="49" spans="1:79" s="17" customFormat="1" ht="14.25" customHeight="1" x14ac:dyDescent="0.25">
      <c r="A49" s="38" t="s">
        <v>117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16"/>
    </row>
    <row r="50" spans="1:79" s="18" customFormat="1" ht="14.25" customHeight="1" x14ac:dyDescent="0.3">
      <c r="A50" s="38" t="s">
        <v>219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</row>
    <row r="51" spans="1:79" s="18" customFormat="1" ht="15" customHeight="1" x14ac:dyDescent="0.3">
      <c r="A51" s="58" t="s">
        <v>207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</row>
    <row r="52" spans="1:79" s="26" customFormat="1" ht="23.15" customHeight="1" x14ac:dyDescent="0.25">
      <c r="A52" s="59" t="s">
        <v>118</v>
      </c>
      <c r="B52" s="60"/>
      <c r="C52" s="60"/>
      <c r="D52" s="61"/>
      <c r="E52" s="65" t="s">
        <v>19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48" t="s">
        <v>208</v>
      </c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50"/>
      <c r="AN52" s="48" t="s">
        <v>211</v>
      </c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0"/>
      <c r="BG52" s="48" t="s">
        <v>218</v>
      </c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50"/>
    </row>
    <row r="53" spans="1:79" s="26" customFormat="1" ht="48.75" customHeight="1" x14ac:dyDescent="0.25">
      <c r="A53" s="62"/>
      <c r="B53" s="63"/>
      <c r="C53" s="63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48" t="s">
        <v>4</v>
      </c>
      <c r="V53" s="49"/>
      <c r="W53" s="49"/>
      <c r="X53" s="49"/>
      <c r="Y53" s="50"/>
      <c r="Z53" s="48" t="s">
        <v>3</v>
      </c>
      <c r="AA53" s="49"/>
      <c r="AB53" s="49"/>
      <c r="AC53" s="49"/>
      <c r="AD53" s="50"/>
      <c r="AE53" s="48" t="s">
        <v>116</v>
      </c>
      <c r="AF53" s="49"/>
      <c r="AG53" s="49"/>
      <c r="AH53" s="50"/>
      <c r="AI53" s="48" t="s">
        <v>5</v>
      </c>
      <c r="AJ53" s="49"/>
      <c r="AK53" s="49"/>
      <c r="AL53" s="49"/>
      <c r="AM53" s="50"/>
      <c r="AN53" s="48" t="s">
        <v>4</v>
      </c>
      <c r="AO53" s="49"/>
      <c r="AP53" s="49"/>
      <c r="AQ53" s="49"/>
      <c r="AR53" s="50"/>
      <c r="AS53" s="48" t="s">
        <v>3</v>
      </c>
      <c r="AT53" s="49"/>
      <c r="AU53" s="49"/>
      <c r="AV53" s="49"/>
      <c r="AW53" s="50"/>
      <c r="AX53" s="48" t="s">
        <v>116</v>
      </c>
      <c r="AY53" s="49"/>
      <c r="AZ53" s="49"/>
      <c r="BA53" s="50"/>
      <c r="BB53" s="48" t="s">
        <v>96</v>
      </c>
      <c r="BC53" s="49"/>
      <c r="BD53" s="49"/>
      <c r="BE53" s="49"/>
      <c r="BF53" s="50"/>
      <c r="BG53" s="48" t="s">
        <v>4</v>
      </c>
      <c r="BH53" s="49"/>
      <c r="BI53" s="49"/>
      <c r="BJ53" s="49"/>
      <c r="BK53" s="50"/>
      <c r="BL53" s="48" t="s">
        <v>3</v>
      </c>
      <c r="BM53" s="49"/>
      <c r="BN53" s="49"/>
      <c r="BO53" s="49"/>
      <c r="BP53" s="50"/>
      <c r="BQ53" s="48" t="s">
        <v>116</v>
      </c>
      <c r="BR53" s="49"/>
      <c r="BS53" s="49"/>
      <c r="BT53" s="50"/>
      <c r="BU53" s="48" t="s">
        <v>97</v>
      </c>
      <c r="BV53" s="49"/>
      <c r="BW53" s="49"/>
      <c r="BX53" s="49"/>
      <c r="BY53" s="50"/>
    </row>
    <row r="54" spans="1:79" s="25" customFormat="1" ht="15" customHeight="1" x14ac:dyDescent="0.25">
      <c r="A54" s="54">
        <v>1</v>
      </c>
      <c r="B54" s="55"/>
      <c r="C54" s="55"/>
      <c r="D54" s="56"/>
      <c r="E54" s="54">
        <v>2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54">
        <v>3</v>
      </c>
      <c r="V54" s="55"/>
      <c r="W54" s="55"/>
      <c r="X54" s="55"/>
      <c r="Y54" s="56"/>
      <c r="Z54" s="54">
        <v>4</v>
      </c>
      <c r="AA54" s="55"/>
      <c r="AB54" s="55"/>
      <c r="AC54" s="55"/>
      <c r="AD54" s="56"/>
      <c r="AE54" s="54">
        <v>5</v>
      </c>
      <c r="AF54" s="55"/>
      <c r="AG54" s="55"/>
      <c r="AH54" s="56"/>
      <c r="AI54" s="54">
        <v>6</v>
      </c>
      <c r="AJ54" s="55"/>
      <c r="AK54" s="55"/>
      <c r="AL54" s="55"/>
      <c r="AM54" s="56"/>
      <c r="AN54" s="54">
        <v>7</v>
      </c>
      <c r="AO54" s="55"/>
      <c r="AP54" s="55"/>
      <c r="AQ54" s="55"/>
      <c r="AR54" s="56"/>
      <c r="AS54" s="54">
        <v>8</v>
      </c>
      <c r="AT54" s="55"/>
      <c r="AU54" s="55"/>
      <c r="AV54" s="55"/>
      <c r="AW54" s="56"/>
      <c r="AX54" s="54">
        <v>9</v>
      </c>
      <c r="AY54" s="55"/>
      <c r="AZ54" s="55"/>
      <c r="BA54" s="56"/>
      <c r="BB54" s="54">
        <v>10</v>
      </c>
      <c r="BC54" s="55"/>
      <c r="BD54" s="55"/>
      <c r="BE54" s="55"/>
      <c r="BF54" s="56"/>
      <c r="BG54" s="54">
        <v>11</v>
      </c>
      <c r="BH54" s="55"/>
      <c r="BI54" s="55"/>
      <c r="BJ54" s="55"/>
      <c r="BK54" s="56"/>
      <c r="BL54" s="54">
        <v>12</v>
      </c>
      <c r="BM54" s="55"/>
      <c r="BN54" s="55"/>
      <c r="BO54" s="55"/>
      <c r="BP54" s="56"/>
      <c r="BQ54" s="54">
        <v>13</v>
      </c>
      <c r="BR54" s="55"/>
      <c r="BS54" s="55"/>
      <c r="BT54" s="56"/>
      <c r="BU54" s="54">
        <v>14</v>
      </c>
      <c r="BV54" s="55"/>
      <c r="BW54" s="55"/>
      <c r="BX54" s="55"/>
      <c r="BY54" s="56"/>
    </row>
    <row r="55" spans="1:79" s="18" customFormat="1" ht="12.75" hidden="1" customHeight="1" x14ac:dyDescent="0.3">
      <c r="A55" s="69" t="s">
        <v>64</v>
      </c>
      <c r="B55" s="70"/>
      <c r="C55" s="70"/>
      <c r="D55" s="71"/>
      <c r="E55" s="69" t="s">
        <v>57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69" t="s">
        <v>65</v>
      </c>
      <c r="V55" s="70"/>
      <c r="W55" s="70"/>
      <c r="X55" s="70"/>
      <c r="Y55" s="71"/>
      <c r="Z55" s="69" t="s">
        <v>66</v>
      </c>
      <c r="AA55" s="70"/>
      <c r="AB55" s="70"/>
      <c r="AC55" s="70"/>
      <c r="AD55" s="71"/>
      <c r="AE55" s="69" t="s">
        <v>91</v>
      </c>
      <c r="AF55" s="70"/>
      <c r="AG55" s="70"/>
      <c r="AH55" s="71"/>
      <c r="AI55" s="66" t="s">
        <v>169</v>
      </c>
      <c r="AJ55" s="67"/>
      <c r="AK55" s="67"/>
      <c r="AL55" s="67"/>
      <c r="AM55" s="68"/>
      <c r="AN55" s="69" t="s">
        <v>67</v>
      </c>
      <c r="AO55" s="70"/>
      <c r="AP55" s="70"/>
      <c r="AQ55" s="70"/>
      <c r="AR55" s="71"/>
      <c r="AS55" s="69" t="s">
        <v>68</v>
      </c>
      <c r="AT55" s="70"/>
      <c r="AU55" s="70"/>
      <c r="AV55" s="70"/>
      <c r="AW55" s="71"/>
      <c r="AX55" s="69" t="s">
        <v>92</v>
      </c>
      <c r="AY55" s="70"/>
      <c r="AZ55" s="70"/>
      <c r="BA55" s="71"/>
      <c r="BB55" s="66" t="s">
        <v>169</v>
      </c>
      <c r="BC55" s="67"/>
      <c r="BD55" s="67"/>
      <c r="BE55" s="67"/>
      <c r="BF55" s="68"/>
      <c r="BG55" s="69" t="s">
        <v>58</v>
      </c>
      <c r="BH55" s="70"/>
      <c r="BI55" s="70"/>
      <c r="BJ55" s="70"/>
      <c r="BK55" s="71"/>
      <c r="BL55" s="69" t="s">
        <v>59</v>
      </c>
      <c r="BM55" s="70"/>
      <c r="BN55" s="70"/>
      <c r="BO55" s="70"/>
      <c r="BP55" s="71"/>
      <c r="BQ55" s="69" t="s">
        <v>93</v>
      </c>
      <c r="BR55" s="70"/>
      <c r="BS55" s="70"/>
      <c r="BT55" s="71"/>
      <c r="BU55" s="66" t="s">
        <v>169</v>
      </c>
      <c r="BV55" s="67"/>
      <c r="BW55" s="67"/>
      <c r="BX55" s="67"/>
      <c r="BY55" s="68"/>
      <c r="CA55" s="18" t="s">
        <v>25</v>
      </c>
    </row>
    <row r="56" spans="1:79" s="19" customFormat="1" ht="12.75" customHeight="1" x14ac:dyDescent="0.25">
      <c r="A56" s="69">
        <v>2111</v>
      </c>
      <c r="B56" s="70"/>
      <c r="C56" s="70"/>
      <c r="D56" s="71"/>
      <c r="E56" s="72" t="s">
        <v>175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76">
        <v>1252383.06</v>
      </c>
      <c r="V56" s="77"/>
      <c r="W56" s="77"/>
      <c r="X56" s="77"/>
      <c r="Y56" s="78"/>
      <c r="Z56" s="76">
        <v>0</v>
      </c>
      <c r="AA56" s="77"/>
      <c r="AB56" s="77"/>
      <c r="AC56" s="77"/>
      <c r="AD56" s="78"/>
      <c r="AE56" s="76">
        <v>0</v>
      </c>
      <c r="AF56" s="77"/>
      <c r="AG56" s="77"/>
      <c r="AH56" s="78"/>
      <c r="AI56" s="76">
        <f t="shared" ref="AI56:AI62" si="0">IF(ISNUMBER(U56),U56,0)+IF(ISNUMBER(Z56),Z56,0)</f>
        <v>1252383.06</v>
      </c>
      <c r="AJ56" s="77"/>
      <c r="AK56" s="77"/>
      <c r="AL56" s="77"/>
      <c r="AM56" s="78"/>
      <c r="AN56" s="76">
        <v>1310386</v>
      </c>
      <c r="AO56" s="77"/>
      <c r="AP56" s="77"/>
      <c r="AQ56" s="77"/>
      <c r="AR56" s="78"/>
      <c r="AS56" s="76">
        <v>0</v>
      </c>
      <c r="AT56" s="77"/>
      <c r="AU56" s="77"/>
      <c r="AV56" s="77"/>
      <c r="AW56" s="78"/>
      <c r="AX56" s="76">
        <v>0</v>
      </c>
      <c r="AY56" s="77"/>
      <c r="AZ56" s="77"/>
      <c r="BA56" s="78"/>
      <c r="BB56" s="76">
        <f t="shared" ref="BB56:BB62" si="1">IF(ISNUMBER(AN56),AN56,0)+IF(ISNUMBER(AS56),AS56,0)</f>
        <v>1310386</v>
      </c>
      <c r="BC56" s="77"/>
      <c r="BD56" s="77"/>
      <c r="BE56" s="77"/>
      <c r="BF56" s="78"/>
      <c r="BG56" s="76">
        <v>1441425</v>
      </c>
      <c r="BH56" s="77"/>
      <c r="BI56" s="77"/>
      <c r="BJ56" s="77"/>
      <c r="BK56" s="78"/>
      <c r="BL56" s="76">
        <v>0</v>
      </c>
      <c r="BM56" s="77"/>
      <c r="BN56" s="77"/>
      <c r="BO56" s="77"/>
      <c r="BP56" s="78"/>
      <c r="BQ56" s="76">
        <v>0</v>
      </c>
      <c r="BR56" s="77"/>
      <c r="BS56" s="77"/>
      <c r="BT56" s="78"/>
      <c r="BU56" s="76">
        <f t="shared" ref="BU56:BU62" si="2">IF(ISNUMBER(BG56),BG56,0)+IF(ISNUMBER(BL56),BL56,0)</f>
        <v>1441425</v>
      </c>
      <c r="BV56" s="77"/>
      <c r="BW56" s="77"/>
      <c r="BX56" s="77"/>
      <c r="BY56" s="78"/>
      <c r="CA56" s="19" t="s">
        <v>26</v>
      </c>
    </row>
    <row r="57" spans="1:79" s="19" customFormat="1" ht="12.75" customHeight="1" x14ac:dyDescent="0.25">
      <c r="A57" s="69">
        <v>2120</v>
      </c>
      <c r="B57" s="70"/>
      <c r="C57" s="70"/>
      <c r="D57" s="71"/>
      <c r="E57" s="72" t="s">
        <v>176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76">
        <v>276948.40000000002</v>
      </c>
      <c r="V57" s="77"/>
      <c r="W57" s="77"/>
      <c r="X57" s="77"/>
      <c r="Y57" s="78"/>
      <c r="Z57" s="76">
        <v>0</v>
      </c>
      <c r="AA57" s="77"/>
      <c r="AB57" s="77"/>
      <c r="AC57" s="77"/>
      <c r="AD57" s="78"/>
      <c r="AE57" s="76">
        <v>0</v>
      </c>
      <c r="AF57" s="77"/>
      <c r="AG57" s="77"/>
      <c r="AH57" s="78"/>
      <c r="AI57" s="76">
        <f t="shared" si="0"/>
        <v>276948.40000000002</v>
      </c>
      <c r="AJ57" s="77"/>
      <c r="AK57" s="77"/>
      <c r="AL57" s="77"/>
      <c r="AM57" s="78"/>
      <c r="AN57" s="76">
        <v>288286</v>
      </c>
      <c r="AO57" s="77"/>
      <c r="AP57" s="77"/>
      <c r="AQ57" s="77"/>
      <c r="AR57" s="78"/>
      <c r="AS57" s="76">
        <v>0</v>
      </c>
      <c r="AT57" s="77"/>
      <c r="AU57" s="77"/>
      <c r="AV57" s="77"/>
      <c r="AW57" s="78"/>
      <c r="AX57" s="76">
        <v>0</v>
      </c>
      <c r="AY57" s="77"/>
      <c r="AZ57" s="77"/>
      <c r="BA57" s="78"/>
      <c r="BB57" s="76">
        <f t="shared" si="1"/>
        <v>288286</v>
      </c>
      <c r="BC57" s="77"/>
      <c r="BD57" s="77"/>
      <c r="BE57" s="77"/>
      <c r="BF57" s="78"/>
      <c r="BG57" s="76">
        <v>317114</v>
      </c>
      <c r="BH57" s="77"/>
      <c r="BI57" s="77"/>
      <c r="BJ57" s="77"/>
      <c r="BK57" s="78"/>
      <c r="BL57" s="76">
        <v>0</v>
      </c>
      <c r="BM57" s="77"/>
      <c r="BN57" s="77"/>
      <c r="BO57" s="77"/>
      <c r="BP57" s="78"/>
      <c r="BQ57" s="76">
        <v>0</v>
      </c>
      <c r="BR57" s="77"/>
      <c r="BS57" s="77"/>
      <c r="BT57" s="78"/>
      <c r="BU57" s="76">
        <f t="shared" si="2"/>
        <v>317114</v>
      </c>
      <c r="BV57" s="77"/>
      <c r="BW57" s="77"/>
      <c r="BX57" s="77"/>
      <c r="BY57" s="78"/>
    </row>
    <row r="58" spans="1:79" s="19" customFormat="1" ht="12.75" customHeight="1" x14ac:dyDescent="0.25">
      <c r="A58" s="69">
        <v>2210</v>
      </c>
      <c r="B58" s="70"/>
      <c r="C58" s="70"/>
      <c r="D58" s="71"/>
      <c r="E58" s="72" t="s">
        <v>177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76">
        <v>76363.430000000008</v>
      </c>
      <c r="V58" s="77"/>
      <c r="W58" s="77"/>
      <c r="X58" s="77"/>
      <c r="Y58" s="78"/>
      <c r="Z58" s="76">
        <v>0</v>
      </c>
      <c r="AA58" s="77"/>
      <c r="AB58" s="77"/>
      <c r="AC58" s="77"/>
      <c r="AD58" s="78"/>
      <c r="AE58" s="76">
        <v>0</v>
      </c>
      <c r="AF58" s="77"/>
      <c r="AG58" s="77"/>
      <c r="AH58" s="78"/>
      <c r="AI58" s="76">
        <f t="shared" si="0"/>
        <v>76363.430000000008</v>
      </c>
      <c r="AJ58" s="77"/>
      <c r="AK58" s="77"/>
      <c r="AL58" s="77"/>
      <c r="AM58" s="78"/>
      <c r="AN58" s="76">
        <v>142785</v>
      </c>
      <c r="AO58" s="77"/>
      <c r="AP58" s="77"/>
      <c r="AQ58" s="77"/>
      <c r="AR58" s="78"/>
      <c r="AS58" s="76">
        <v>30000</v>
      </c>
      <c r="AT58" s="77"/>
      <c r="AU58" s="77"/>
      <c r="AV58" s="77"/>
      <c r="AW58" s="78"/>
      <c r="AX58" s="76">
        <v>0</v>
      </c>
      <c r="AY58" s="77"/>
      <c r="AZ58" s="77"/>
      <c r="BA58" s="78"/>
      <c r="BB58" s="76">
        <f t="shared" si="1"/>
        <v>172785</v>
      </c>
      <c r="BC58" s="77"/>
      <c r="BD58" s="77"/>
      <c r="BE58" s="77"/>
      <c r="BF58" s="78"/>
      <c r="BG58" s="76">
        <v>147706</v>
      </c>
      <c r="BH58" s="77"/>
      <c r="BI58" s="77"/>
      <c r="BJ58" s="77"/>
      <c r="BK58" s="78"/>
      <c r="BL58" s="76">
        <v>30000</v>
      </c>
      <c r="BM58" s="77"/>
      <c r="BN58" s="77"/>
      <c r="BO58" s="77"/>
      <c r="BP58" s="78"/>
      <c r="BQ58" s="76">
        <v>0</v>
      </c>
      <c r="BR58" s="77"/>
      <c r="BS58" s="77"/>
      <c r="BT58" s="78"/>
      <c r="BU58" s="76">
        <f t="shared" si="2"/>
        <v>177706</v>
      </c>
      <c r="BV58" s="77"/>
      <c r="BW58" s="77"/>
      <c r="BX58" s="77"/>
      <c r="BY58" s="78"/>
    </row>
    <row r="59" spans="1:79" s="19" customFormat="1" ht="12.75" customHeight="1" x14ac:dyDescent="0.25">
      <c r="A59" s="69">
        <v>2240</v>
      </c>
      <c r="B59" s="70"/>
      <c r="C59" s="70"/>
      <c r="D59" s="71"/>
      <c r="E59" s="72" t="s">
        <v>178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76">
        <v>101975.68000000001</v>
      </c>
      <c r="V59" s="77"/>
      <c r="W59" s="77"/>
      <c r="X59" s="77"/>
      <c r="Y59" s="78"/>
      <c r="Z59" s="76">
        <v>0</v>
      </c>
      <c r="AA59" s="77"/>
      <c r="AB59" s="77"/>
      <c r="AC59" s="77"/>
      <c r="AD59" s="78"/>
      <c r="AE59" s="76">
        <v>0</v>
      </c>
      <c r="AF59" s="77"/>
      <c r="AG59" s="77"/>
      <c r="AH59" s="78"/>
      <c r="AI59" s="76">
        <f t="shared" si="0"/>
        <v>101975.68000000001</v>
      </c>
      <c r="AJ59" s="77"/>
      <c r="AK59" s="77"/>
      <c r="AL59" s="77"/>
      <c r="AM59" s="78"/>
      <c r="AN59" s="76">
        <v>196567</v>
      </c>
      <c r="AO59" s="77"/>
      <c r="AP59" s="77"/>
      <c r="AQ59" s="77"/>
      <c r="AR59" s="78"/>
      <c r="AS59" s="76">
        <v>20000</v>
      </c>
      <c r="AT59" s="77"/>
      <c r="AU59" s="77"/>
      <c r="AV59" s="77"/>
      <c r="AW59" s="78"/>
      <c r="AX59" s="76">
        <v>0</v>
      </c>
      <c r="AY59" s="77"/>
      <c r="AZ59" s="77"/>
      <c r="BA59" s="78"/>
      <c r="BB59" s="76">
        <f t="shared" si="1"/>
        <v>216567</v>
      </c>
      <c r="BC59" s="77"/>
      <c r="BD59" s="77"/>
      <c r="BE59" s="77"/>
      <c r="BF59" s="78"/>
      <c r="BG59" s="76">
        <v>206796</v>
      </c>
      <c r="BH59" s="77"/>
      <c r="BI59" s="77"/>
      <c r="BJ59" s="77"/>
      <c r="BK59" s="78"/>
      <c r="BL59" s="76">
        <v>20000</v>
      </c>
      <c r="BM59" s="77"/>
      <c r="BN59" s="77"/>
      <c r="BO59" s="77"/>
      <c r="BP59" s="78"/>
      <c r="BQ59" s="76">
        <v>0</v>
      </c>
      <c r="BR59" s="77"/>
      <c r="BS59" s="77"/>
      <c r="BT59" s="78"/>
      <c r="BU59" s="76">
        <f t="shared" si="2"/>
        <v>226796</v>
      </c>
      <c r="BV59" s="77"/>
      <c r="BW59" s="77"/>
      <c r="BX59" s="77"/>
      <c r="BY59" s="78"/>
    </row>
    <row r="60" spans="1:79" s="19" customFormat="1" ht="12.75" customHeight="1" x14ac:dyDescent="0.25">
      <c r="A60" s="69">
        <v>2800</v>
      </c>
      <c r="B60" s="70"/>
      <c r="C60" s="70"/>
      <c r="D60" s="71"/>
      <c r="E60" s="72" t="s">
        <v>179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4"/>
      <c r="U60" s="76">
        <v>0</v>
      </c>
      <c r="V60" s="77"/>
      <c r="W60" s="77"/>
      <c r="X60" s="77"/>
      <c r="Y60" s="78"/>
      <c r="Z60" s="76">
        <v>3200.44</v>
      </c>
      <c r="AA60" s="77"/>
      <c r="AB60" s="77"/>
      <c r="AC60" s="77"/>
      <c r="AD60" s="78"/>
      <c r="AE60" s="76">
        <v>0</v>
      </c>
      <c r="AF60" s="77"/>
      <c r="AG60" s="77"/>
      <c r="AH60" s="78"/>
      <c r="AI60" s="76">
        <f t="shared" si="0"/>
        <v>3200.44</v>
      </c>
      <c r="AJ60" s="77"/>
      <c r="AK60" s="77"/>
      <c r="AL60" s="77"/>
      <c r="AM60" s="78"/>
      <c r="AN60" s="76">
        <v>0</v>
      </c>
      <c r="AO60" s="77"/>
      <c r="AP60" s="77"/>
      <c r="AQ60" s="77"/>
      <c r="AR60" s="78"/>
      <c r="AS60" s="76">
        <v>0</v>
      </c>
      <c r="AT60" s="77"/>
      <c r="AU60" s="77"/>
      <c r="AV60" s="77"/>
      <c r="AW60" s="78"/>
      <c r="AX60" s="76">
        <v>0</v>
      </c>
      <c r="AY60" s="77"/>
      <c r="AZ60" s="77"/>
      <c r="BA60" s="78"/>
      <c r="BB60" s="76">
        <f t="shared" si="1"/>
        <v>0</v>
      </c>
      <c r="BC60" s="77"/>
      <c r="BD60" s="77"/>
      <c r="BE60" s="77"/>
      <c r="BF60" s="78"/>
      <c r="BG60" s="76">
        <v>0</v>
      </c>
      <c r="BH60" s="77"/>
      <c r="BI60" s="77"/>
      <c r="BJ60" s="77"/>
      <c r="BK60" s="78"/>
      <c r="BL60" s="76">
        <v>0</v>
      </c>
      <c r="BM60" s="77"/>
      <c r="BN60" s="77"/>
      <c r="BO60" s="77"/>
      <c r="BP60" s="78"/>
      <c r="BQ60" s="76">
        <v>0</v>
      </c>
      <c r="BR60" s="77"/>
      <c r="BS60" s="77"/>
      <c r="BT60" s="78"/>
      <c r="BU60" s="76">
        <f t="shared" si="2"/>
        <v>0</v>
      </c>
      <c r="BV60" s="77"/>
      <c r="BW60" s="77"/>
      <c r="BX60" s="77"/>
      <c r="BY60" s="78"/>
    </row>
    <row r="61" spans="1:79" s="19" customFormat="1" ht="29" customHeight="1" x14ac:dyDescent="0.25">
      <c r="A61" s="69">
        <v>3110</v>
      </c>
      <c r="B61" s="70"/>
      <c r="C61" s="70"/>
      <c r="D61" s="71"/>
      <c r="E61" s="72" t="s">
        <v>269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/>
      <c r="U61" s="76">
        <v>0</v>
      </c>
      <c r="V61" s="77"/>
      <c r="W61" s="77"/>
      <c r="X61" s="77"/>
      <c r="Y61" s="78"/>
      <c r="Z61" s="76">
        <v>0</v>
      </c>
      <c r="AA61" s="77"/>
      <c r="AB61" s="77"/>
      <c r="AC61" s="77"/>
      <c r="AD61" s="78"/>
      <c r="AE61" s="76">
        <v>0</v>
      </c>
      <c r="AF61" s="77"/>
      <c r="AG61" s="77"/>
      <c r="AH61" s="78"/>
      <c r="AI61" s="76">
        <f t="shared" ref="AI61" si="3">IF(ISNUMBER(U61),U61,0)+IF(ISNUMBER(Z61),Z61,0)</f>
        <v>0</v>
      </c>
      <c r="AJ61" s="77"/>
      <c r="AK61" s="77"/>
      <c r="AL61" s="77"/>
      <c r="AM61" s="78"/>
      <c r="AN61" s="76">
        <v>0</v>
      </c>
      <c r="AO61" s="77"/>
      <c r="AP61" s="77"/>
      <c r="AQ61" s="77"/>
      <c r="AR61" s="78"/>
      <c r="AS61" s="76">
        <v>22678</v>
      </c>
      <c r="AT61" s="77"/>
      <c r="AU61" s="77"/>
      <c r="AV61" s="77"/>
      <c r="AW61" s="78"/>
      <c r="AX61" s="76"/>
      <c r="AY61" s="77"/>
      <c r="AZ61" s="77"/>
      <c r="BA61" s="78"/>
      <c r="BB61" s="76">
        <f t="shared" ref="BB61" si="4">IF(ISNUMBER(AN61),AN61,0)+IF(ISNUMBER(AS61),AS61,0)</f>
        <v>22678</v>
      </c>
      <c r="BC61" s="77"/>
      <c r="BD61" s="77"/>
      <c r="BE61" s="77"/>
      <c r="BF61" s="78"/>
      <c r="BG61" s="76">
        <v>0</v>
      </c>
      <c r="BH61" s="77"/>
      <c r="BI61" s="77"/>
      <c r="BJ61" s="77"/>
      <c r="BK61" s="78"/>
      <c r="BL61" s="76">
        <v>0</v>
      </c>
      <c r="BM61" s="77"/>
      <c r="BN61" s="77"/>
      <c r="BO61" s="77"/>
      <c r="BP61" s="78"/>
      <c r="BQ61" s="76">
        <v>0</v>
      </c>
      <c r="BR61" s="77"/>
      <c r="BS61" s="77"/>
      <c r="BT61" s="78"/>
      <c r="BU61" s="76">
        <f t="shared" ref="BU61" si="5">IF(ISNUMBER(BG61),BG61,0)+IF(ISNUMBER(BL61),BL61,0)</f>
        <v>0</v>
      </c>
      <c r="BV61" s="77"/>
      <c r="BW61" s="77"/>
      <c r="BX61" s="77"/>
      <c r="BY61" s="78"/>
    </row>
    <row r="62" spans="1:79" s="20" customFormat="1" ht="12.75" customHeight="1" x14ac:dyDescent="0.25">
      <c r="A62" s="85"/>
      <c r="B62" s="86"/>
      <c r="C62" s="86"/>
      <c r="D62" s="87"/>
      <c r="E62" s="88" t="s">
        <v>147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91">
        <v>1707670.5699999998</v>
      </c>
      <c r="V62" s="92"/>
      <c r="W62" s="92"/>
      <c r="X62" s="92"/>
      <c r="Y62" s="93"/>
      <c r="Z62" s="91">
        <v>3200.44</v>
      </c>
      <c r="AA62" s="92"/>
      <c r="AB62" s="92"/>
      <c r="AC62" s="92"/>
      <c r="AD62" s="93"/>
      <c r="AE62" s="91">
        <v>0</v>
      </c>
      <c r="AF62" s="92"/>
      <c r="AG62" s="92"/>
      <c r="AH62" s="93"/>
      <c r="AI62" s="91">
        <f t="shared" si="0"/>
        <v>1710871.0099999998</v>
      </c>
      <c r="AJ62" s="92"/>
      <c r="AK62" s="92"/>
      <c r="AL62" s="92"/>
      <c r="AM62" s="93"/>
      <c r="AN62" s="91">
        <v>1938024</v>
      </c>
      <c r="AO62" s="92"/>
      <c r="AP62" s="92"/>
      <c r="AQ62" s="92"/>
      <c r="AR62" s="93"/>
      <c r="AS62" s="91">
        <f>AS58+AS59+AS61</f>
        <v>72678</v>
      </c>
      <c r="AT62" s="92"/>
      <c r="AU62" s="92"/>
      <c r="AV62" s="92"/>
      <c r="AW62" s="93"/>
      <c r="AX62" s="91">
        <v>0</v>
      </c>
      <c r="AY62" s="92"/>
      <c r="AZ62" s="92"/>
      <c r="BA62" s="93"/>
      <c r="BB62" s="91">
        <f t="shared" si="1"/>
        <v>2010702</v>
      </c>
      <c r="BC62" s="92"/>
      <c r="BD62" s="92"/>
      <c r="BE62" s="92"/>
      <c r="BF62" s="93"/>
      <c r="BG62" s="91">
        <f>BG56+BG57+BG58+BG59</f>
        <v>2113041</v>
      </c>
      <c r="BH62" s="92"/>
      <c r="BI62" s="92"/>
      <c r="BJ62" s="92"/>
      <c r="BK62" s="93"/>
      <c r="BL62" s="91">
        <f>BL58+BL59</f>
        <v>50000</v>
      </c>
      <c r="BM62" s="92"/>
      <c r="BN62" s="92"/>
      <c r="BO62" s="92"/>
      <c r="BP62" s="93"/>
      <c r="BQ62" s="91">
        <v>0</v>
      </c>
      <c r="BR62" s="92"/>
      <c r="BS62" s="92"/>
      <c r="BT62" s="93"/>
      <c r="BU62" s="91">
        <f t="shared" si="2"/>
        <v>2163041</v>
      </c>
      <c r="BV62" s="92"/>
      <c r="BW62" s="92"/>
      <c r="BX62" s="92"/>
      <c r="BY62" s="93"/>
    </row>
    <row r="63" spans="1:79" s="18" customFormat="1" ht="13" x14ac:dyDescent="0.3"/>
    <row r="64" spans="1:79" s="18" customFormat="1" ht="14.25" customHeight="1" x14ac:dyDescent="0.3">
      <c r="A64" s="38" t="s">
        <v>220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1:79" s="18" customFormat="1" ht="15" customHeight="1" x14ac:dyDescent="0.3">
      <c r="A65" s="82" t="s">
        <v>207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</row>
    <row r="66" spans="1:79" s="25" customFormat="1" ht="21" customHeight="1" x14ac:dyDescent="0.25">
      <c r="A66" s="94" t="s">
        <v>119</v>
      </c>
      <c r="B66" s="95"/>
      <c r="C66" s="95"/>
      <c r="D66" s="95"/>
      <c r="E66" s="96"/>
      <c r="F66" s="84" t="s">
        <v>19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54" t="s">
        <v>208</v>
      </c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6"/>
      <c r="AN66" s="54" t="s">
        <v>211</v>
      </c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6"/>
      <c r="BG66" s="54" t="s">
        <v>218</v>
      </c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6"/>
    </row>
    <row r="67" spans="1:79" s="25" customFormat="1" ht="28" customHeight="1" x14ac:dyDescent="0.25">
      <c r="A67" s="97"/>
      <c r="B67" s="98"/>
      <c r="C67" s="98"/>
      <c r="D67" s="98"/>
      <c r="E67" s="99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54" t="s">
        <v>4</v>
      </c>
      <c r="V67" s="55"/>
      <c r="W67" s="55"/>
      <c r="X67" s="55"/>
      <c r="Y67" s="56"/>
      <c r="Z67" s="54" t="s">
        <v>3</v>
      </c>
      <c r="AA67" s="55"/>
      <c r="AB67" s="55"/>
      <c r="AC67" s="55"/>
      <c r="AD67" s="56"/>
      <c r="AE67" s="54" t="s">
        <v>116</v>
      </c>
      <c r="AF67" s="55"/>
      <c r="AG67" s="55"/>
      <c r="AH67" s="56"/>
      <c r="AI67" s="54" t="s">
        <v>5</v>
      </c>
      <c r="AJ67" s="55"/>
      <c r="AK67" s="55"/>
      <c r="AL67" s="55"/>
      <c r="AM67" s="56"/>
      <c r="AN67" s="54" t="s">
        <v>4</v>
      </c>
      <c r="AO67" s="55"/>
      <c r="AP67" s="55"/>
      <c r="AQ67" s="55"/>
      <c r="AR67" s="56"/>
      <c r="AS67" s="54" t="s">
        <v>3</v>
      </c>
      <c r="AT67" s="55"/>
      <c r="AU67" s="55"/>
      <c r="AV67" s="55"/>
      <c r="AW67" s="56"/>
      <c r="AX67" s="54" t="s">
        <v>116</v>
      </c>
      <c r="AY67" s="55"/>
      <c r="AZ67" s="55"/>
      <c r="BA67" s="56"/>
      <c r="BB67" s="54" t="s">
        <v>96</v>
      </c>
      <c r="BC67" s="55"/>
      <c r="BD67" s="55"/>
      <c r="BE67" s="55"/>
      <c r="BF67" s="56"/>
      <c r="BG67" s="54" t="s">
        <v>4</v>
      </c>
      <c r="BH67" s="55"/>
      <c r="BI67" s="55"/>
      <c r="BJ67" s="55"/>
      <c r="BK67" s="56"/>
      <c r="BL67" s="54" t="s">
        <v>3</v>
      </c>
      <c r="BM67" s="55"/>
      <c r="BN67" s="55"/>
      <c r="BO67" s="55"/>
      <c r="BP67" s="56"/>
      <c r="BQ67" s="54" t="s">
        <v>116</v>
      </c>
      <c r="BR67" s="55"/>
      <c r="BS67" s="55"/>
      <c r="BT67" s="56"/>
      <c r="BU67" s="84" t="s">
        <v>97</v>
      </c>
      <c r="BV67" s="84"/>
      <c r="BW67" s="84"/>
      <c r="BX67" s="84"/>
      <c r="BY67" s="84"/>
    </row>
    <row r="68" spans="1:79" s="25" customFormat="1" ht="15" customHeight="1" x14ac:dyDescent="0.25">
      <c r="A68" s="54">
        <v>1</v>
      </c>
      <c r="B68" s="55"/>
      <c r="C68" s="55"/>
      <c r="D68" s="55"/>
      <c r="E68" s="56"/>
      <c r="F68" s="54">
        <v>2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4">
        <v>3</v>
      </c>
      <c r="V68" s="55"/>
      <c r="W68" s="55"/>
      <c r="X68" s="55"/>
      <c r="Y68" s="56"/>
      <c r="Z68" s="54">
        <v>4</v>
      </c>
      <c r="AA68" s="55"/>
      <c r="AB68" s="55"/>
      <c r="AC68" s="55"/>
      <c r="AD68" s="56"/>
      <c r="AE68" s="54">
        <v>5</v>
      </c>
      <c r="AF68" s="55"/>
      <c r="AG68" s="55"/>
      <c r="AH68" s="56"/>
      <c r="AI68" s="54">
        <v>6</v>
      </c>
      <c r="AJ68" s="55"/>
      <c r="AK68" s="55"/>
      <c r="AL68" s="55"/>
      <c r="AM68" s="56"/>
      <c r="AN68" s="54">
        <v>7</v>
      </c>
      <c r="AO68" s="55"/>
      <c r="AP68" s="55"/>
      <c r="AQ68" s="55"/>
      <c r="AR68" s="56"/>
      <c r="AS68" s="54">
        <v>8</v>
      </c>
      <c r="AT68" s="55"/>
      <c r="AU68" s="55"/>
      <c r="AV68" s="55"/>
      <c r="AW68" s="56"/>
      <c r="AX68" s="54">
        <v>9</v>
      </c>
      <c r="AY68" s="55"/>
      <c r="AZ68" s="55"/>
      <c r="BA68" s="56"/>
      <c r="BB68" s="54">
        <v>10</v>
      </c>
      <c r="BC68" s="55"/>
      <c r="BD68" s="55"/>
      <c r="BE68" s="55"/>
      <c r="BF68" s="56"/>
      <c r="BG68" s="54">
        <v>11</v>
      </c>
      <c r="BH68" s="55"/>
      <c r="BI68" s="55"/>
      <c r="BJ68" s="55"/>
      <c r="BK68" s="56"/>
      <c r="BL68" s="54">
        <v>12</v>
      </c>
      <c r="BM68" s="55"/>
      <c r="BN68" s="55"/>
      <c r="BO68" s="55"/>
      <c r="BP68" s="56"/>
      <c r="BQ68" s="54">
        <v>13</v>
      </c>
      <c r="BR68" s="55"/>
      <c r="BS68" s="55"/>
      <c r="BT68" s="56"/>
      <c r="BU68" s="84">
        <v>14</v>
      </c>
      <c r="BV68" s="84"/>
      <c r="BW68" s="84"/>
      <c r="BX68" s="84"/>
      <c r="BY68" s="84"/>
    </row>
    <row r="69" spans="1:79" s="25" customFormat="1" ht="13.5" hidden="1" customHeight="1" x14ac:dyDescent="0.25">
      <c r="A69" s="54" t="s">
        <v>64</v>
      </c>
      <c r="B69" s="55"/>
      <c r="C69" s="55"/>
      <c r="D69" s="55"/>
      <c r="E69" s="56"/>
      <c r="F69" s="54" t="s">
        <v>57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54" t="s">
        <v>65</v>
      </c>
      <c r="V69" s="55"/>
      <c r="W69" s="55"/>
      <c r="X69" s="55"/>
      <c r="Y69" s="56"/>
      <c r="Z69" s="54" t="s">
        <v>66</v>
      </c>
      <c r="AA69" s="55"/>
      <c r="AB69" s="55"/>
      <c r="AC69" s="55"/>
      <c r="AD69" s="56"/>
      <c r="AE69" s="54" t="s">
        <v>91</v>
      </c>
      <c r="AF69" s="55"/>
      <c r="AG69" s="55"/>
      <c r="AH69" s="56"/>
      <c r="AI69" s="100" t="s">
        <v>169</v>
      </c>
      <c r="AJ69" s="101"/>
      <c r="AK69" s="101"/>
      <c r="AL69" s="101"/>
      <c r="AM69" s="102"/>
      <c r="AN69" s="54" t="s">
        <v>67</v>
      </c>
      <c r="AO69" s="55"/>
      <c r="AP69" s="55"/>
      <c r="AQ69" s="55"/>
      <c r="AR69" s="56"/>
      <c r="AS69" s="54" t="s">
        <v>68</v>
      </c>
      <c r="AT69" s="55"/>
      <c r="AU69" s="55"/>
      <c r="AV69" s="55"/>
      <c r="AW69" s="56"/>
      <c r="AX69" s="54" t="s">
        <v>92</v>
      </c>
      <c r="AY69" s="55"/>
      <c r="AZ69" s="55"/>
      <c r="BA69" s="56"/>
      <c r="BB69" s="100" t="s">
        <v>169</v>
      </c>
      <c r="BC69" s="101"/>
      <c r="BD69" s="101"/>
      <c r="BE69" s="101"/>
      <c r="BF69" s="102"/>
      <c r="BG69" s="54" t="s">
        <v>58</v>
      </c>
      <c r="BH69" s="55"/>
      <c r="BI69" s="55"/>
      <c r="BJ69" s="55"/>
      <c r="BK69" s="56"/>
      <c r="BL69" s="54" t="s">
        <v>59</v>
      </c>
      <c r="BM69" s="55"/>
      <c r="BN69" s="55"/>
      <c r="BO69" s="55"/>
      <c r="BP69" s="56"/>
      <c r="BQ69" s="54" t="s">
        <v>93</v>
      </c>
      <c r="BR69" s="55"/>
      <c r="BS69" s="55"/>
      <c r="BT69" s="56"/>
      <c r="BU69" s="103" t="s">
        <v>169</v>
      </c>
      <c r="BV69" s="103"/>
      <c r="BW69" s="103"/>
      <c r="BX69" s="103"/>
      <c r="BY69" s="103"/>
      <c r="CA69" s="25" t="s">
        <v>27</v>
      </c>
    </row>
    <row r="70" spans="1:79" s="27" customFormat="1" ht="12.75" customHeight="1" x14ac:dyDescent="0.25">
      <c r="A70" s="113"/>
      <c r="B70" s="114"/>
      <c r="C70" s="114"/>
      <c r="D70" s="114"/>
      <c r="E70" s="115"/>
      <c r="F70" s="113" t="s">
        <v>147</v>
      </c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5"/>
      <c r="U70" s="104"/>
      <c r="V70" s="105"/>
      <c r="W70" s="105"/>
      <c r="X70" s="105"/>
      <c r="Y70" s="106"/>
      <c r="Z70" s="104"/>
      <c r="AA70" s="105"/>
      <c r="AB70" s="105"/>
      <c r="AC70" s="105"/>
      <c r="AD70" s="106"/>
      <c r="AE70" s="104"/>
      <c r="AF70" s="105"/>
      <c r="AG70" s="105"/>
      <c r="AH70" s="106"/>
      <c r="AI70" s="104">
        <f>IF(ISNUMBER(U70),U70,0)+IF(ISNUMBER(Z70),Z70,0)</f>
        <v>0</v>
      </c>
      <c r="AJ70" s="105"/>
      <c r="AK70" s="105"/>
      <c r="AL70" s="105"/>
      <c r="AM70" s="106"/>
      <c r="AN70" s="104"/>
      <c r="AO70" s="105"/>
      <c r="AP70" s="105"/>
      <c r="AQ70" s="105"/>
      <c r="AR70" s="106"/>
      <c r="AS70" s="104"/>
      <c r="AT70" s="105"/>
      <c r="AU70" s="105"/>
      <c r="AV70" s="105"/>
      <c r="AW70" s="106"/>
      <c r="AX70" s="104"/>
      <c r="AY70" s="105"/>
      <c r="AZ70" s="105"/>
      <c r="BA70" s="106"/>
      <c r="BB70" s="104">
        <f>IF(ISNUMBER(AN70),AN70,0)+IF(ISNUMBER(AS70),AS70,0)</f>
        <v>0</v>
      </c>
      <c r="BC70" s="105"/>
      <c r="BD70" s="105"/>
      <c r="BE70" s="105"/>
      <c r="BF70" s="106"/>
      <c r="BG70" s="104"/>
      <c r="BH70" s="105"/>
      <c r="BI70" s="105"/>
      <c r="BJ70" s="105"/>
      <c r="BK70" s="106"/>
      <c r="BL70" s="104"/>
      <c r="BM70" s="105"/>
      <c r="BN70" s="105"/>
      <c r="BO70" s="105"/>
      <c r="BP70" s="106"/>
      <c r="BQ70" s="104"/>
      <c r="BR70" s="105"/>
      <c r="BS70" s="105"/>
      <c r="BT70" s="106"/>
      <c r="BU70" s="104">
        <f>IF(ISNUMBER(BG70),BG70,0)+IF(ISNUMBER(BL70),BL70,0)</f>
        <v>0</v>
      </c>
      <c r="BV70" s="105"/>
      <c r="BW70" s="105"/>
      <c r="BX70" s="105"/>
      <c r="BY70" s="106"/>
      <c r="CA70" s="27" t="s">
        <v>28</v>
      </c>
    </row>
    <row r="71" spans="1:79" s="18" customFormat="1" ht="13" x14ac:dyDescent="0.3"/>
    <row r="72" spans="1:79" s="18" customFormat="1" ht="14.25" customHeight="1" x14ac:dyDescent="0.3">
      <c r="A72" s="38" t="s">
        <v>235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s="18" customFormat="1" ht="15" customHeight="1" x14ac:dyDescent="0.3">
      <c r="A73" s="82" t="s">
        <v>207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</row>
    <row r="74" spans="1:79" s="26" customFormat="1" ht="23.15" customHeight="1" x14ac:dyDescent="0.25">
      <c r="A74" s="107" t="s">
        <v>118</v>
      </c>
      <c r="B74" s="108"/>
      <c r="C74" s="108"/>
      <c r="D74" s="109"/>
      <c r="E74" s="59" t="s">
        <v>19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48" t="s">
        <v>229</v>
      </c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50"/>
      <c r="AR74" s="65" t="s">
        <v>234</v>
      </c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</row>
    <row r="75" spans="1:79" s="26" customFormat="1" ht="27.5" customHeight="1" x14ac:dyDescent="0.25">
      <c r="A75" s="110"/>
      <c r="B75" s="111"/>
      <c r="C75" s="111"/>
      <c r="D75" s="112"/>
      <c r="E75" s="6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59" t="s">
        <v>4</v>
      </c>
      <c r="Y75" s="60"/>
      <c r="Z75" s="60"/>
      <c r="AA75" s="60"/>
      <c r="AB75" s="61"/>
      <c r="AC75" s="59" t="s">
        <v>3</v>
      </c>
      <c r="AD75" s="60"/>
      <c r="AE75" s="60"/>
      <c r="AF75" s="60"/>
      <c r="AG75" s="61"/>
      <c r="AH75" s="48" t="s">
        <v>116</v>
      </c>
      <c r="AI75" s="49"/>
      <c r="AJ75" s="49"/>
      <c r="AK75" s="49"/>
      <c r="AL75" s="50"/>
      <c r="AM75" s="48" t="s">
        <v>5</v>
      </c>
      <c r="AN75" s="49"/>
      <c r="AO75" s="49"/>
      <c r="AP75" s="49"/>
      <c r="AQ75" s="50"/>
      <c r="AR75" s="48" t="s">
        <v>4</v>
      </c>
      <c r="AS75" s="49"/>
      <c r="AT75" s="49"/>
      <c r="AU75" s="49"/>
      <c r="AV75" s="50"/>
      <c r="AW75" s="48" t="s">
        <v>3</v>
      </c>
      <c r="AX75" s="49"/>
      <c r="AY75" s="49"/>
      <c r="AZ75" s="49"/>
      <c r="BA75" s="50"/>
      <c r="BB75" s="48" t="s">
        <v>116</v>
      </c>
      <c r="BC75" s="49"/>
      <c r="BD75" s="49"/>
      <c r="BE75" s="49"/>
      <c r="BF75" s="50"/>
      <c r="BG75" s="48" t="s">
        <v>96</v>
      </c>
      <c r="BH75" s="49"/>
      <c r="BI75" s="49"/>
      <c r="BJ75" s="49"/>
      <c r="BK75" s="50"/>
    </row>
    <row r="76" spans="1:79" s="25" customFormat="1" ht="12.75" customHeight="1" x14ac:dyDescent="0.25">
      <c r="A76" s="54">
        <v>1</v>
      </c>
      <c r="B76" s="55"/>
      <c r="C76" s="55"/>
      <c r="D76" s="56"/>
      <c r="E76" s="54">
        <v>2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54">
        <v>3</v>
      </c>
      <c r="Y76" s="55"/>
      <c r="Z76" s="55"/>
      <c r="AA76" s="55"/>
      <c r="AB76" s="56"/>
      <c r="AC76" s="54">
        <v>4</v>
      </c>
      <c r="AD76" s="55"/>
      <c r="AE76" s="55"/>
      <c r="AF76" s="55"/>
      <c r="AG76" s="56"/>
      <c r="AH76" s="54">
        <v>5</v>
      </c>
      <c r="AI76" s="55"/>
      <c r="AJ76" s="55"/>
      <c r="AK76" s="55"/>
      <c r="AL76" s="56"/>
      <c r="AM76" s="54">
        <v>6</v>
      </c>
      <c r="AN76" s="55"/>
      <c r="AO76" s="55"/>
      <c r="AP76" s="55"/>
      <c r="AQ76" s="56"/>
      <c r="AR76" s="54">
        <v>7</v>
      </c>
      <c r="AS76" s="55"/>
      <c r="AT76" s="55"/>
      <c r="AU76" s="55"/>
      <c r="AV76" s="56"/>
      <c r="AW76" s="54">
        <v>8</v>
      </c>
      <c r="AX76" s="55"/>
      <c r="AY76" s="55"/>
      <c r="AZ76" s="55"/>
      <c r="BA76" s="56"/>
      <c r="BB76" s="54">
        <v>9</v>
      </c>
      <c r="BC76" s="55"/>
      <c r="BD76" s="55"/>
      <c r="BE76" s="55"/>
      <c r="BF76" s="56"/>
      <c r="BG76" s="54">
        <v>10</v>
      </c>
      <c r="BH76" s="55"/>
      <c r="BI76" s="55"/>
      <c r="BJ76" s="55"/>
      <c r="BK76" s="56"/>
    </row>
    <row r="77" spans="1:79" s="18" customFormat="1" ht="12.75" hidden="1" customHeight="1" x14ac:dyDescent="0.3">
      <c r="A77" s="69" t="s">
        <v>64</v>
      </c>
      <c r="B77" s="70"/>
      <c r="C77" s="70"/>
      <c r="D77" s="71"/>
      <c r="E77" s="69" t="s">
        <v>57</v>
      </c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116" t="s">
        <v>60</v>
      </c>
      <c r="Y77" s="117"/>
      <c r="Z77" s="117"/>
      <c r="AA77" s="117"/>
      <c r="AB77" s="118"/>
      <c r="AC77" s="116" t="s">
        <v>61</v>
      </c>
      <c r="AD77" s="117"/>
      <c r="AE77" s="117"/>
      <c r="AF77" s="117"/>
      <c r="AG77" s="118"/>
      <c r="AH77" s="69" t="s">
        <v>94</v>
      </c>
      <c r="AI77" s="70"/>
      <c r="AJ77" s="70"/>
      <c r="AK77" s="70"/>
      <c r="AL77" s="71"/>
      <c r="AM77" s="66" t="s">
        <v>170</v>
      </c>
      <c r="AN77" s="67"/>
      <c r="AO77" s="67"/>
      <c r="AP77" s="67"/>
      <c r="AQ77" s="68"/>
      <c r="AR77" s="69" t="s">
        <v>62</v>
      </c>
      <c r="AS77" s="70"/>
      <c r="AT77" s="70"/>
      <c r="AU77" s="70"/>
      <c r="AV77" s="71"/>
      <c r="AW77" s="69" t="s">
        <v>63</v>
      </c>
      <c r="AX77" s="70"/>
      <c r="AY77" s="70"/>
      <c r="AZ77" s="70"/>
      <c r="BA77" s="71"/>
      <c r="BB77" s="69" t="s">
        <v>95</v>
      </c>
      <c r="BC77" s="70"/>
      <c r="BD77" s="70"/>
      <c r="BE77" s="70"/>
      <c r="BF77" s="71"/>
      <c r="BG77" s="66" t="s">
        <v>170</v>
      </c>
      <c r="BH77" s="67"/>
      <c r="BI77" s="67"/>
      <c r="BJ77" s="67"/>
      <c r="BK77" s="68"/>
      <c r="CA77" s="18" t="s">
        <v>29</v>
      </c>
    </row>
    <row r="78" spans="1:79" s="19" customFormat="1" ht="12.75" customHeight="1" x14ac:dyDescent="0.25">
      <c r="A78" s="69">
        <v>2111</v>
      </c>
      <c r="B78" s="70"/>
      <c r="C78" s="70"/>
      <c r="D78" s="71"/>
      <c r="E78" s="72" t="s">
        <v>175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6">
        <v>1525158</v>
      </c>
      <c r="Y78" s="77"/>
      <c r="Z78" s="77"/>
      <c r="AA78" s="77"/>
      <c r="AB78" s="78"/>
      <c r="AC78" s="76">
        <v>0</v>
      </c>
      <c r="AD78" s="77"/>
      <c r="AE78" s="77"/>
      <c r="AF78" s="77"/>
      <c r="AG78" s="78"/>
      <c r="AH78" s="76">
        <v>0</v>
      </c>
      <c r="AI78" s="77"/>
      <c r="AJ78" s="77"/>
      <c r="AK78" s="77"/>
      <c r="AL78" s="78"/>
      <c r="AM78" s="76">
        <f t="shared" ref="AM78:AM83" si="6">IF(ISNUMBER(X78),X78,0)+IF(ISNUMBER(AC78),AC78,0)</f>
        <v>1525158</v>
      </c>
      <c r="AN78" s="77"/>
      <c r="AO78" s="77"/>
      <c r="AP78" s="77"/>
      <c r="AQ78" s="78"/>
      <c r="AR78" s="76">
        <v>1601416</v>
      </c>
      <c r="AS78" s="77"/>
      <c r="AT78" s="77"/>
      <c r="AU78" s="77"/>
      <c r="AV78" s="78"/>
      <c r="AW78" s="76">
        <v>0</v>
      </c>
      <c r="AX78" s="77"/>
      <c r="AY78" s="77"/>
      <c r="AZ78" s="77"/>
      <c r="BA78" s="78"/>
      <c r="BB78" s="76">
        <v>0</v>
      </c>
      <c r="BC78" s="77"/>
      <c r="BD78" s="77"/>
      <c r="BE78" s="77"/>
      <c r="BF78" s="78"/>
      <c r="BG78" s="75">
        <f t="shared" ref="BG78:BG83" si="7">IF(ISNUMBER(AR78),AR78,0)+IF(ISNUMBER(AW78),AW78,0)</f>
        <v>1601416</v>
      </c>
      <c r="BH78" s="75"/>
      <c r="BI78" s="75"/>
      <c r="BJ78" s="75"/>
      <c r="BK78" s="75"/>
      <c r="CA78" s="19" t="s">
        <v>30</v>
      </c>
    </row>
    <row r="79" spans="1:79" s="19" customFormat="1" ht="12.75" customHeight="1" x14ac:dyDescent="0.25">
      <c r="A79" s="69">
        <v>2120</v>
      </c>
      <c r="B79" s="70"/>
      <c r="C79" s="70"/>
      <c r="D79" s="71"/>
      <c r="E79" s="72" t="s">
        <v>176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6">
        <v>335535</v>
      </c>
      <c r="Y79" s="77"/>
      <c r="Z79" s="77"/>
      <c r="AA79" s="77"/>
      <c r="AB79" s="78"/>
      <c r="AC79" s="76">
        <v>0</v>
      </c>
      <c r="AD79" s="77"/>
      <c r="AE79" s="77"/>
      <c r="AF79" s="77"/>
      <c r="AG79" s="78"/>
      <c r="AH79" s="76">
        <v>0</v>
      </c>
      <c r="AI79" s="77"/>
      <c r="AJ79" s="77"/>
      <c r="AK79" s="77"/>
      <c r="AL79" s="78"/>
      <c r="AM79" s="76">
        <f t="shared" si="6"/>
        <v>335535</v>
      </c>
      <c r="AN79" s="77"/>
      <c r="AO79" s="77"/>
      <c r="AP79" s="77"/>
      <c r="AQ79" s="78"/>
      <c r="AR79" s="76">
        <v>352312</v>
      </c>
      <c r="AS79" s="77"/>
      <c r="AT79" s="77"/>
      <c r="AU79" s="77"/>
      <c r="AV79" s="78"/>
      <c r="AW79" s="76">
        <v>0</v>
      </c>
      <c r="AX79" s="77"/>
      <c r="AY79" s="77"/>
      <c r="AZ79" s="77"/>
      <c r="BA79" s="78"/>
      <c r="BB79" s="76">
        <v>0</v>
      </c>
      <c r="BC79" s="77"/>
      <c r="BD79" s="77"/>
      <c r="BE79" s="77"/>
      <c r="BF79" s="78"/>
      <c r="BG79" s="75">
        <f t="shared" si="7"/>
        <v>352312</v>
      </c>
      <c r="BH79" s="75"/>
      <c r="BI79" s="75"/>
      <c r="BJ79" s="75"/>
      <c r="BK79" s="75"/>
    </row>
    <row r="80" spans="1:79" s="19" customFormat="1" ht="12.75" customHeight="1" x14ac:dyDescent="0.25">
      <c r="A80" s="69">
        <v>2210</v>
      </c>
      <c r="B80" s="70"/>
      <c r="C80" s="70"/>
      <c r="D80" s="71"/>
      <c r="E80" s="72" t="s">
        <v>177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6">
        <v>169280</v>
      </c>
      <c r="Y80" s="77"/>
      <c r="Z80" s="77"/>
      <c r="AA80" s="77"/>
      <c r="AB80" s="78"/>
      <c r="AC80" s="76">
        <v>30000</v>
      </c>
      <c r="AD80" s="77"/>
      <c r="AE80" s="77"/>
      <c r="AF80" s="77"/>
      <c r="AG80" s="78"/>
      <c r="AH80" s="76">
        <v>0</v>
      </c>
      <c r="AI80" s="77"/>
      <c r="AJ80" s="77"/>
      <c r="AK80" s="77"/>
      <c r="AL80" s="78"/>
      <c r="AM80" s="76">
        <f t="shared" si="6"/>
        <v>199280</v>
      </c>
      <c r="AN80" s="77"/>
      <c r="AO80" s="77"/>
      <c r="AP80" s="77"/>
      <c r="AQ80" s="78"/>
      <c r="AR80" s="76">
        <v>179098</v>
      </c>
      <c r="AS80" s="77"/>
      <c r="AT80" s="77"/>
      <c r="AU80" s="77"/>
      <c r="AV80" s="78"/>
      <c r="AW80" s="76">
        <f>AC80</f>
        <v>30000</v>
      </c>
      <c r="AX80" s="77"/>
      <c r="AY80" s="77"/>
      <c r="AZ80" s="77"/>
      <c r="BA80" s="78"/>
      <c r="BB80" s="76">
        <v>0</v>
      </c>
      <c r="BC80" s="77"/>
      <c r="BD80" s="77"/>
      <c r="BE80" s="77"/>
      <c r="BF80" s="78"/>
      <c r="BG80" s="75">
        <f t="shared" si="7"/>
        <v>209098</v>
      </c>
      <c r="BH80" s="75"/>
      <c r="BI80" s="75"/>
      <c r="BJ80" s="75"/>
      <c r="BK80" s="75"/>
    </row>
    <row r="81" spans="1:79" s="19" customFormat="1" ht="12.75" customHeight="1" x14ac:dyDescent="0.25">
      <c r="A81" s="69">
        <v>2240</v>
      </c>
      <c r="B81" s="70"/>
      <c r="C81" s="70"/>
      <c r="D81" s="71"/>
      <c r="E81" s="72" t="s">
        <v>178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6">
        <v>233042</v>
      </c>
      <c r="Y81" s="77"/>
      <c r="Z81" s="77"/>
      <c r="AA81" s="77"/>
      <c r="AB81" s="78"/>
      <c r="AC81" s="76">
        <v>20000</v>
      </c>
      <c r="AD81" s="77"/>
      <c r="AE81" s="77"/>
      <c r="AF81" s="77"/>
      <c r="AG81" s="78"/>
      <c r="AH81" s="76">
        <v>0</v>
      </c>
      <c r="AI81" s="77"/>
      <c r="AJ81" s="77"/>
      <c r="AK81" s="77"/>
      <c r="AL81" s="78"/>
      <c r="AM81" s="76">
        <f t="shared" si="6"/>
        <v>253042</v>
      </c>
      <c r="AN81" s="77"/>
      <c r="AO81" s="77"/>
      <c r="AP81" s="77"/>
      <c r="AQ81" s="78"/>
      <c r="AR81" s="76">
        <v>246559</v>
      </c>
      <c r="AS81" s="77"/>
      <c r="AT81" s="77"/>
      <c r="AU81" s="77"/>
      <c r="AV81" s="78"/>
      <c r="AW81" s="76">
        <f>AC81</f>
        <v>20000</v>
      </c>
      <c r="AX81" s="77"/>
      <c r="AY81" s="77"/>
      <c r="AZ81" s="77"/>
      <c r="BA81" s="78"/>
      <c r="BB81" s="76">
        <v>0</v>
      </c>
      <c r="BC81" s="77"/>
      <c r="BD81" s="77"/>
      <c r="BE81" s="77"/>
      <c r="BF81" s="78"/>
      <c r="BG81" s="75">
        <f t="shared" si="7"/>
        <v>266559</v>
      </c>
      <c r="BH81" s="75"/>
      <c r="BI81" s="75"/>
      <c r="BJ81" s="75"/>
      <c r="BK81" s="75"/>
    </row>
    <row r="82" spans="1:79" s="19" customFormat="1" ht="12.75" hidden="1" customHeight="1" x14ac:dyDescent="0.25">
      <c r="A82" s="69">
        <v>2800</v>
      </c>
      <c r="B82" s="70"/>
      <c r="C82" s="70"/>
      <c r="D82" s="71"/>
      <c r="E82" s="72" t="s">
        <v>179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6">
        <v>0</v>
      </c>
      <c r="Y82" s="77"/>
      <c r="Z82" s="77"/>
      <c r="AA82" s="77"/>
      <c r="AB82" s="78"/>
      <c r="AC82" s="76">
        <v>0</v>
      </c>
      <c r="AD82" s="77"/>
      <c r="AE82" s="77"/>
      <c r="AF82" s="77"/>
      <c r="AG82" s="78"/>
      <c r="AH82" s="76">
        <v>0</v>
      </c>
      <c r="AI82" s="77"/>
      <c r="AJ82" s="77"/>
      <c r="AK82" s="77"/>
      <c r="AL82" s="78"/>
      <c r="AM82" s="76">
        <f t="shared" si="6"/>
        <v>0</v>
      </c>
      <c r="AN82" s="77"/>
      <c r="AO82" s="77"/>
      <c r="AP82" s="77"/>
      <c r="AQ82" s="78"/>
      <c r="AR82" s="76">
        <v>0</v>
      </c>
      <c r="AS82" s="77"/>
      <c r="AT82" s="77"/>
      <c r="AU82" s="77"/>
      <c r="AV82" s="78"/>
      <c r="AW82" s="76">
        <v>0</v>
      </c>
      <c r="AX82" s="77"/>
      <c r="AY82" s="77"/>
      <c r="AZ82" s="77"/>
      <c r="BA82" s="78"/>
      <c r="BB82" s="76">
        <v>0</v>
      </c>
      <c r="BC82" s="77"/>
      <c r="BD82" s="77"/>
      <c r="BE82" s="77"/>
      <c r="BF82" s="78"/>
      <c r="BG82" s="75">
        <f t="shared" si="7"/>
        <v>0</v>
      </c>
      <c r="BH82" s="75"/>
      <c r="BI82" s="75"/>
      <c r="BJ82" s="75"/>
      <c r="BK82" s="75"/>
    </row>
    <row r="83" spans="1:79" s="20" customFormat="1" ht="12.75" customHeight="1" x14ac:dyDescent="0.25">
      <c r="A83" s="85"/>
      <c r="B83" s="86"/>
      <c r="C83" s="86"/>
      <c r="D83" s="87"/>
      <c r="E83" s="88" t="s">
        <v>147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0"/>
      <c r="X83" s="91">
        <v>2263015</v>
      </c>
      <c r="Y83" s="92"/>
      <c r="Z83" s="92"/>
      <c r="AA83" s="92"/>
      <c r="AB83" s="93"/>
      <c r="AC83" s="91">
        <f>AC80+AC81</f>
        <v>50000</v>
      </c>
      <c r="AD83" s="92"/>
      <c r="AE83" s="92"/>
      <c r="AF83" s="92"/>
      <c r="AG83" s="93"/>
      <c r="AH83" s="91">
        <v>0</v>
      </c>
      <c r="AI83" s="92"/>
      <c r="AJ83" s="92"/>
      <c r="AK83" s="92"/>
      <c r="AL83" s="93"/>
      <c r="AM83" s="91">
        <f t="shared" si="6"/>
        <v>2313015</v>
      </c>
      <c r="AN83" s="92"/>
      <c r="AO83" s="92"/>
      <c r="AP83" s="92"/>
      <c r="AQ83" s="93"/>
      <c r="AR83" s="91">
        <v>2379385</v>
      </c>
      <c r="AS83" s="92"/>
      <c r="AT83" s="92"/>
      <c r="AU83" s="92"/>
      <c r="AV83" s="93"/>
      <c r="AW83" s="91">
        <f>AW80+AW81</f>
        <v>50000</v>
      </c>
      <c r="AX83" s="92"/>
      <c r="AY83" s="92"/>
      <c r="AZ83" s="92"/>
      <c r="BA83" s="93"/>
      <c r="BB83" s="91">
        <v>0</v>
      </c>
      <c r="BC83" s="92"/>
      <c r="BD83" s="92"/>
      <c r="BE83" s="92"/>
      <c r="BF83" s="93"/>
      <c r="BG83" s="125">
        <f t="shared" si="7"/>
        <v>2429385</v>
      </c>
      <c r="BH83" s="125"/>
      <c r="BI83" s="125"/>
      <c r="BJ83" s="125"/>
      <c r="BK83" s="125"/>
    </row>
    <row r="84" spans="1:79" s="18" customFormat="1" ht="13" x14ac:dyDescent="0.3"/>
    <row r="85" spans="1:79" s="18" customFormat="1" ht="14.25" customHeight="1" x14ac:dyDescent="0.3">
      <c r="A85" s="38" t="s">
        <v>236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79" s="18" customFormat="1" ht="15" customHeight="1" x14ac:dyDescent="0.3">
      <c r="A86" s="82" t="s">
        <v>207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</row>
    <row r="87" spans="1:79" s="25" customFormat="1" ht="23.15" customHeight="1" x14ac:dyDescent="0.25">
      <c r="A87" s="94" t="s">
        <v>119</v>
      </c>
      <c r="B87" s="95"/>
      <c r="C87" s="95"/>
      <c r="D87" s="95"/>
      <c r="E87" s="96"/>
      <c r="F87" s="94" t="s">
        <v>19</v>
      </c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 s="84" t="s">
        <v>229</v>
      </c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54" t="s">
        <v>234</v>
      </c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6"/>
    </row>
    <row r="88" spans="1:79" s="25" customFormat="1" ht="27.5" customHeight="1" x14ac:dyDescent="0.25">
      <c r="A88" s="97"/>
      <c r="B88" s="98"/>
      <c r="C88" s="98"/>
      <c r="D88" s="98"/>
      <c r="E88" s="99"/>
      <c r="F88" s="97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  <c r="X88" s="54" t="s">
        <v>4</v>
      </c>
      <c r="Y88" s="55"/>
      <c r="Z88" s="55"/>
      <c r="AA88" s="55"/>
      <c r="AB88" s="56"/>
      <c r="AC88" s="54" t="s">
        <v>3</v>
      </c>
      <c r="AD88" s="55"/>
      <c r="AE88" s="55"/>
      <c r="AF88" s="55"/>
      <c r="AG88" s="56"/>
      <c r="AH88" s="54" t="s">
        <v>116</v>
      </c>
      <c r="AI88" s="55"/>
      <c r="AJ88" s="55"/>
      <c r="AK88" s="55"/>
      <c r="AL88" s="56"/>
      <c r="AM88" s="54" t="s">
        <v>5</v>
      </c>
      <c r="AN88" s="55"/>
      <c r="AO88" s="55"/>
      <c r="AP88" s="55"/>
      <c r="AQ88" s="56"/>
      <c r="AR88" s="54" t="s">
        <v>4</v>
      </c>
      <c r="AS88" s="55"/>
      <c r="AT88" s="55"/>
      <c r="AU88" s="55"/>
      <c r="AV88" s="56"/>
      <c r="AW88" s="54" t="s">
        <v>3</v>
      </c>
      <c r="AX88" s="55"/>
      <c r="AY88" s="55"/>
      <c r="AZ88" s="55"/>
      <c r="BA88" s="56"/>
      <c r="BB88" s="84" t="s">
        <v>116</v>
      </c>
      <c r="BC88" s="84"/>
      <c r="BD88" s="84"/>
      <c r="BE88" s="84"/>
      <c r="BF88" s="84"/>
      <c r="BG88" s="54" t="s">
        <v>96</v>
      </c>
      <c r="BH88" s="55"/>
      <c r="BI88" s="55"/>
      <c r="BJ88" s="55"/>
      <c r="BK88" s="56"/>
    </row>
    <row r="89" spans="1:79" s="25" customFormat="1" ht="15" customHeight="1" x14ac:dyDescent="0.25">
      <c r="A89" s="54">
        <v>1</v>
      </c>
      <c r="B89" s="55"/>
      <c r="C89" s="55"/>
      <c r="D89" s="55"/>
      <c r="E89" s="56"/>
      <c r="F89" s="54">
        <v>2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6"/>
      <c r="X89" s="54">
        <v>3</v>
      </c>
      <c r="Y89" s="55"/>
      <c r="Z89" s="55"/>
      <c r="AA89" s="55"/>
      <c r="AB89" s="56"/>
      <c r="AC89" s="54">
        <v>4</v>
      </c>
      <c r="AD89" s="55"/>
      <c r="AE89" s="55"/>
      <c r="AF89" s="55"/>
      <c r="AG89" s="56"/>
      <c r="AH89" s="54">
        <v>5</v>
      </c>
      <c r="AI89" s="55"/>
      <c r="AJ89" s="55"/>
      <c r="AK89" s="55"/>
      <c r="AL89" s="56"/>
      <c r="AM89" s="54">
        <v>6</v>
      </c>
      <c r="AN89" s="55"/>
      <c r="AO89" s="55"/>
      <c r="AP89" s="55"/>
      <c r="AQ89" s="56"/>
      <c r="AR89" s="54">
        <v>7</v>
      </c>
      <c r="AS89" s="55"/>
      <c r="AT89" s="55"/>
      <c r="AU89" s="55"/>
      <c r="AV89" s="56"/>
      <c r="AW89" s="54">
        <v>8</v>
      </c>
      <c r="AX89" s="55"/>
      <c r="AY89" s="55"/>
      <c r="AZ89" s="55"/>
      <c r="BA89" s="56"/>
      <c r="BB89" s="54">
        <v>9</v>
      </c>
      <c r="BC89" s="55"/>
      <c r="BD89" s="55"/>
      <c r="BE89" s="55"/>
      <c r="BF89" s="56"/>
      <c r="BG89" s="54">
        <v>10</v>
      </c>
      <c r="BH89" s="55"/>
      <c r="BI89" s="55"/>
      <c r="BJ89" s="55"/>
      <c r="BK89" s="56"/>
    </row>
    <row r="90" spans="1:79" s="25" customFormat="1" ht="15" hidden="1" customHeight="1" x14ac:dyDescent="0.25">
      <c r="A90" s="54" t="s">
        <v>64</v>
      </c>
      <c r="B90" s="55"/>
      <c r="C90" s="55"/>
      <c r="D90" s="55"/>
      <c r="E90" s="56"/>
      <c r="F90" s="54" t="s">
        <v>57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54" t="s">
        <v>60</v>
      </c>
      <c r="Y90" s="55"/>
      <c r="Z90" s="55"/>
      <c r="AA90" s="55"/>
      <c r="AB90" s="56"/>
      <c r="AC90" s="54" t="s">
        <v>61</v>
      </c>
      <c r="AD90" s="55"/>
      <c r="AE90" s="55"/>
      <c r="AF90" s="55"/>
      <c r="AG90" s="56"/>
      <c r="AH90" s="54" t="s">
        <v>94</v>
      </c>
      <c r="AI90" s="55"/>
      <c r="AJ90" s="55"/>
      <c r="AK90" s="55"/>
      <c r="AL90" s="56"/>
      <c r="AM90" s="100" t="s">
        <v>170</v>
      </c>
      <c r="AN90" s="101"/>
      <c r="AO90" s="101"/>
      <c r="AP90" s="101"/>
      <c r="AQ90" s="102"/>
      <c r="AR90" s="54" t="s">
        <v>62</v>
      </c>
      <c r="AS90" s="55"/>
      <c r="AT90" s="55"/>
      <c r="AU90" s="55"/>
      <c r="AV90" s="56"/>
      <c r="AW90" s="54" t="s">
        <v>63</v>
      </c>
      <c r="AX90" s="55"/>
      <c r="AY90" s="55"/>
      <c r="AZ90" s="55"/>
      <c r="BA90" s="56"/>
      <c r="BB90" s="54" t="s">
        <v>95</v>
      </c>
      <c r="BC90" s="55"/>
      <c r="BD90" s="55"/>
      <c r="BE90" s="55"/>
      <c r="BF90" s="56"/>
      <c r="BG90" s="100" t="s">
        <v>170</v>
      </c>
      <c r="BH90" s="101"/>
      <c r="BI90" s="101"/>
      <c r="BJ90" s="101"/>
      <c r="BK90" s="102"/>
      <c r="CA90" s="25" t="s">
        <v>31</v>
      </c>
    </row>
    <row r="91" spans="1:79" s="27" customFormat="1" ht="12.75" customHeight="1" x14ac:dyDescent="0.25">
      <c r="A91" s="113"/>
      <c r="B91" s="114"/>
      <c r="C91" s="114"/>
      <c r="D91" s="114"/>
      <c r="E91" s="115"/>
      <c r="F91" s="113" t="s">
        <v>147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5"/>
      <c r="X91" s="119"/>
      <c r="Y91" s="120"/>
      <c r="Z91" s="120"/>
      <c r="AA91" s="120"/>
      <c r="AB91" s="121"/>
      <c r="AC91" s="119"/>
      <c r="AD91" s="120"/>
      <c r="AE91" s="120"/>
      <c r="AF91" s="120"/>
      <c r="AG91" s="121"/>
      <c r="AH91" s="122"/>
      <c r="AI91" s="122"/>
      <c r="AJ91" s="122"/>
      <c r="AK91" s="122"/>
      <c r="AL91" s="122"/>
      <c r="AM91" s="122">
        <f>IF(ISNUMBER(X91),X91,0)+IF(ISNUMBER(AC91),AC91,0)</f>
        <v>0</v>
      </c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>
        <f>IF(ISNUMBER(AR91),AR91,0)+IF(ISNUMBER(AW91),AW91,0)</f>
        <v>0</v>
      </c>
      <c r="BH91" s="122"/>
      <c r="BI91" s="122"/>
      <c r="BJ91" s="122"/>
      <c r="BK91" s="122"/>
      <c r="CA91" s="27" t="s">
        <v>32</v>
      </c>
    </row>
    <row r="92" spans="1:79" s="18" customFormat="1" ht="13" x14ac:dyDescent="0.3"/>
    <row r="93" spans="1:79" s="18" customFormat="1" ht="13" hidden="1" x14ac:dyDescent="0.3"/>
    <row r="94" spans="1:79" s="18" customFormat="1" ht="14.25" customHeight="1" x14ac:dyDescent="0.3">
      <c r="A94" s="38" t="s">
        <v>120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</row>
    <row r="95" spans="1:79" s="18" customFormat="1" ht="14.25" customHeight="1" x14ac:dyDescent="0.3">
      <c r="A95" s="38" t="s">
        <v>221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</row>
    <row r="96" spans="1:79" s="18" customFormat="1" ht="15" customHeight="1" x14ac:dyDescent="0.3">
      <c r="A96" s="82" t="s">
        <v>207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</row>
    <row r="97" spans="1:79" s="26" customFormat="1" ht="23.15" customHeight="1" x14ac:dyDescent="0.25">
      <c r="A97" s="59" t="s">
        <v>6</v>
      </c>
      <c r="B97" s="60"/>
      <c r="C97" s="60"/>
      <c r="D97" s="59" t="s">
        <v>121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48" t="s">
        <v>208</v>
      </c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50"/>
      <c r="AN97" s="48" t="s">
        <v>211</v>
      </c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50"/>
      <c r="BG97" s="65" t="s">
        <v>218</v>
      </c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</row>
    <row r="98" spans="1:79" s="26" customFormat="1" ht="32" customHeight="1" x14ac:dyDescent="0.25">
      <c r="A98" s="62"/>
      <c r="B98" s="63"/>
      <c r="C98" s="63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48" t="s">
        <v>4</v>
      </c>
      <c r="V98" s="49"/>
      <c r="W98" s="49"/>
      <c r="X98" s="49"/>
      <c r="Y98" s="50"/>
      <c r="Z98" s="48" t="s">
        <v>3</v>
      </c>
      <c r="AA98" s="49"/>
      <c r="AB98" s="49"/>
      <c r="AC98" s="49"/>
      <c r="AD98" s="50"/>
      <c r="AE98" s="51" t="s">
        <v>116</v>
      </c>
      <c r="AF98" s="52"/>
      <c r="AG98" s="52"/>
      <c r="AH98" s="53"/>
      <c r="AI98" s="48" t="s">
        <v>5</v>
      </c>
      <c r="AJ98" s="49"/>
      <c r="AK98" s="49"/>
      <c r="AL98" s="49"/>
      <c r="AM98" s="50"/>
      <c r="AN98" s="48" t="s">
        <v>4</v>
      </c>
      <c r="AO98" s="49"/>
      <c r="AP98" s="49"/>
      <c r="AQ98" s="49"/>
      <c r="AR98" s="50"/>
      <c r="AS98" s="48" t="s">
        <v>3</v>
      </c>
      <c r="AT98" s="49"/>
      <c r="AU98" s="49"/>
      <c r="AV98" s="49"/>
      <c r="AW98" s="50"/>
      <c r="AX98" s="51" t="s">
        <v>116</v>
      </c>
      <c r="AY98" s="52"/>
      <c r="AZ98" s="52"/>
      <c r="BA98" s="53"/>
      <c r="BB98" s="48" t="s">
        <v>96</v>
      </c>
      <c r="BC98" s="49"/>
      <c r="BD98" s="49"/>
      <c r="BE98" s="49"/>
      <c r="BF98" s="50"/>
      <c r="BG98" s="48" t="s">
        <v>4</v>
      </c>
      <c r="BH98" s="49"/>
      <c r="BI98" s="49"/>
      <c r="BJ98" s="49"/>
      <c r="BK98" s="50"/>
      <c r="BL98" s="65" t="s">
        <v>3</v>
      </c>
      <c r="BM98" s="65"/>
      <c r="BN98" s="65"/>
      <c r="BO98" s="65"/>
      <c r="BP98" s="65"/>
      <c r="BQ98" s="65" t="s">
        <v>116</v>
      </c>
      <c r="BR98" s="65"/>
      <c r="BS98" s="65"/>
      <c r="BT98" s="65"/>
      <c r="BU98" s="48" t="s">
        <v>97</v>
      </c>
      <c r="BV98" s="49"/>
      <c r="BW98" s="49"/>
      <c r="BX98" s="49"/>
      <c r="BY98" s="50"/>
    </row>
    <row r="99" spans="1:79" s="25" customFormat="1" ht="15" customHeight="1" x14ac:dyDescent="0.25">
      <c r="A99" s="54">
        <v>1</v>
      </c>
      <c r="B99" s="55"/>
      <c r="C99" s="55"/>
      <c r="D99" s="54">
        <v>2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54">
        <v>3</v>
      </c>
      <c r="V99" s="55"/>
      <c r="W99" s="55"/>
      <c r="X99" s="55"/>
      <c r="Y99" s="56"/>
      <c r="Z99" s="54">
        <v>4</v>
      </c>
      <c r="AA99" s="55"/>
      <c r="AB99" s="55"/>
      <c r="AC99" s="55"/>
      <c r="AD99" s="56"/>
      <c r="AE99" s="54">
        <v>5</v>
      </c>
      <c r="AF99" s="55"/>
      <c r="AG99" s="55"/>
      <c r="AH99" s="56"/>
      <c r="AI99" s="54">
        <v>6</v>
      </c>
      <c r="AJ99" s="55"/>
      <c r="AK99" s="55"/>
      <c r="AL99" s="55"/>
      <c r="AM99" s="56"/>
      <c r="AN99" s="54">
        <v>7</v>
      </c>
      <c r="AO99" s="55"/>
      <c r="AP99" s="55"/>
      <c r="AQ99" s="55"/>
      <c r="AR99" s="56"/>
      <c r="AS99" s="54">
        <v>8</v>
      </c>
      <c r="AT99" s="55"/>
      <c r="AU99" s="55"/>
      <c r="AV99" s="55"/>
      <c r="AW99" s="56"/>
      <c r="AX99" s="84">
        <v>9</v>
      </c>
      <c r="AY99" s="84"/>
      <c r="AZ99" s="84"/>
      <c r="BA99" s="84"/>
      <c r="BB99" s="54">
        <v>10</v>
      </c>
      <c r="BC99" s="55"/>
      <c r="BD99" s="55"/>
      <c r="BE99" s="55"/>
      <c r="BF99" s="56"/>
      <c r="BG99" s="54">
        <v>11</v>
      </c>
      <c r="BH99" s="55"/>
      <c r="BI99" s="55"/>
      <c r="BJ99" s="55"/>
      <c r="BK99" s="56"/>
      <c r="BL99" s="84">
        <v>12</v>
      </c>
      <c r="BM99" s="84"/>
      <c r="BN99" s="84"/>
      <c r="BO99" s="84"/>
      <c r="BP99" s="84"/>
      <c r="BQ99" s="54">
        <v>13</v>
      </c>
      <c r="BR99" s="55"/>
      <c r="BS99" s="55"/>
      <c r="BT99" s="56"/>
      <c r="BU99" s="54">
        <v>14</v>
      </c>
      <c r="BV99" s="55"/>
      <c r="BW99" s="55"/>
      <c r="BX99" s="55"/>
      <c r="BY99" s="56"/>
    </row>
    <row r="100" spans="1:79" s="18" customFormat="1" ht="14.25" hidden="1" customHeight="1" x14ac:dyDescent="0.3">
      <c r="A100" s="69" t="s">
        <v>69</v>
      </c>
      <c r="B100" s="70"/>
      <c r="C100" s="70"/>
      <c r="D100" s="69" t="s">
        <v>57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1"/>
      <c r="U100" s="83" t="s">
        <v>65</v>
      </c>
      <c r="V100" s="83"/>
      <c r="W100" s="83"/>
      <c r="X100" s="83"/>
      <c r="Y100" s="83"/>
      <c r="Z100" s="83" t="s">
        <v>66</v>
      </c>
      <c r="AA100" s="83"/>
      <c r="AB100" s="83"/>
      <c r="AC100" s="83"/>
      <c r="AD100" s="83"/>
      <c r="AE100" s="83" t="s">
        <v>91</v>
      </c>
      <c r="AF100" s="83"/>
      <c r="AG100" s="83"/>
      <c r="AH100" s="83"/>
      <c r="AI100" s="123" t="s">
        <v>169</v>
      </c>
      <c r="AJ100" s="123"/>
      <c r="AK100" s="123"/>
      <c r="AL100" s="123"/>
      <c r="AM100" s="123"/>
      <c r="AN100" s="83" t="s">
        <v>67</v>
      </c>
      <c r="AO100" s="83"/>
      <c r="AP100" s="83"/>
      <c r="AQ100" s="83"/>
      <c r="AR100" s="83"/>
      <c r="AS100" s="83" t="s">
        <v>68</v>
      </c>
      <c r="AT100" s="83"/>
      <c r="AU100" s="83"/>
      <c r="AV100" s="83"/>
      <c r="AW100" s="83"/>
      <c r="AX100" s="83" t="s">
        <v>92</v>
      </c>
      <c r="AY100" s="83"/>
      <c r="AZ100" s="83"/>
      <c r="BA100" s="83"/>
      <c r="BB100" s="123" t="s">
        <v>169</v>
      </c>
      <c r="BC100" s="123"/>
      <c r="BD100" s="123"/>
      <c r="BE100" s="123"/>
      <c r="BF100" s="123"/>
      <c r="BG100" s="83" t="s">
        <v>58</v>
      </c>
      <c r="BH100" s="83"/>
      <c r="BI100" s="83"/>
      <c r="BJ100" s="83"/>
      <c r="BK100" s="83"/>
      <c r="BL100" s="83" t="s">
        <v>59</v>
      </c>
      <c r="BM100" s="83"/>
      <c r="BN100" s="83"/>
      <c r="BO100" s="83"/>
      <c r="BP100" s="83"/>
      <c r="BQ100" s="83" t="s">
        <v>93</v>
      </c>
      <c r="BR100" s="83"/>
      <c r="BS100" s="83"/>
      <c r="BT100" s="83"/>
      <c r="BU100" s="123" t="s">
        <v>169</v>
      </c>
      <c r="BV100" s="123"/>
      <c r="BW100" s="123"/>
      <c r="BX100" s="123"/>
      <c r="BY100" s="123"/>
      <c r="CA100" s="18" t="s">
        <v>33</v>
      </c>
    </row>
    <row r="101" spans="1:79" s="19" customFormat="1" ht="35" customHeight="1" x14ac:dyDescent="0.25">
      <c r="A101" s="69">
        <v>1</v>
      </c>
      <c r="B101" s="70"/>
      <c r="C101" s="70"/>
      <c r="D101" s="72" t="s">
        <v>270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4"/>
      <c r="U101" s="76">
        <v>1707671</v>
      </c>
      <c r="V101" s="77"/>
      <c r="W101" s="77"/>
      <c r="X101" s="77"/>
      <c r="Y101" s="78"/>
      <c r="Z101" s="76">
        <v>3200</v>
      </c>
      <c r="AA101" s="77"/>
      <c r="AB101" s="77"/>
      <c r="AC101" s="77"/>
      <c r="AD101" s="78"/>
      <c r="AE101" s="76">
        <v>0</v>
      </c>
      <c r="AF101" s="77"/>
      <c r="AG101" s="77"/>
      <c r="AH101" s="78"/>
      <c r="AI101" s="76">
        <f>IF(ISNUMBER(U101),U101,0)+IF(ISNUMBER(Z101),Z101,0)</f>
        <v>1710871</v>
      </c>
      <c r="AJ101" s="77"/>
      <c r="AK101" s="77"/>
      <c r="AL101" s="77"/>
      <c r="AM101" s="78"/>
      <c r="AN101" s="76">
        <v>1938024</v>
      </c>
      <c r="AO101" s="77"/>
      <c r="AP101" s="77"/>
      <c r="AQ101" s="77"/>
      <c r="AR101" s="78"/>
      <c r="AS101" s="76">
        <v>72678</v>
      </c>
      <c r="AT101" s="77"/>
      <c r="AU101" s="77"/>
      <c r="AV101" s="77"/>
      <c r="AW101" s="78"/>
      <c r="AX101" s="76">
        <v>22678</v>
      </c>
      <c r="AY101" s="77"/>
      <c r="AZ101" s="77"/>
      <c r="BA101" s="78"/>
      <c r="BB101" s="76">
        <f>IF(ISNUMBER(AN101),AN101,0)+IF(ISNUMBER(AS101),AS101,0)</f>
        <v>2010702</v>
      </c>
      <c r="BC101" s="77"/>
      <c r="BD101" s="77"/>
      <c r="BE101" s="77"/>
      <c r="BF101" s="78"/>
      <c r="BG101" s="76">
        <f>BG62</f>
        <v>2113041</v>
      </c>
      <c r="BH101" s="77"/>
      <c r="BI101" s="77"/>
      <c r="BJ101" s="77"/>
      <c r="BK101" s="78"/>
      <c r="BL101" s="76">
        <v>50000</v>
      </c>
      <c r="BM101" s="77"/>
      <c r="BN101" s="77"/>
      <c r="BO101" s="77"/>
      <c r="BP101" s="78"/>
      <c r="BQ101" s="76">
        <v>0</v>
      </c>
      <c r="BR101" s="77"/>
      <c r="BS101" s="77"/>
      <c r="BT101" s="78"/>
      <c r="BU101" s="76">
        <f>IF(ISNUMBER(BG101),BG101,0)+IF(ISNUMBER(BL101),BL101,0)</f>
        <v>2163041</v>
      </c>
      <c r="BV101" s="77"/>
      <c r="BW101" s="77"/>
      <c r="BX101" s="77"/>
      <c r="BY101" s="78"/>
      <c r="CA101" s="19" t="s">
        <v>34</v>
      </c>
    </row>
    <row r="102" spans="1:79" s="20" customFormat="1" ht="19" customHeight="1" x14ac:dyDescent="0.25">
      <c r="A102" s="85"/>
      <c r="B102" s="86"/>
      <c r="C102" s="86"/>
      <c r="D102" s="88" t="s">
        <v>147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90"/>
      <c r="U102" s="91">
        <v>1707671</v>
      </c>
      <c r="V102" s="92"/>
      <c r="W102" s="92"/>
      <c r="X102" s="92"/>
      <c r="Y102" s="93"/>
      <c r="Z102" s="91">
        <v>3200</v>
      </c>
      <c r="AA102" s="92"/>
      <c r="AB102" s="92"/>
      <c r="AC102" s="92"/>
      <c r="AD102" s="93"/>
      <c r="AE102" s="91">
        <v>0</v>
      </c>
      <c r="AF102" s="92"/>
      <c r="AG102" s="92"/>
      <c r="AH102" s="93"/>
      <c r="AI102" s="91">
        <f>IF(ISNUMBER(U102),U102,0)+IF(ISNUMBER(Z102),Z102,0)</f>
        <v>1710871</v>
      </c>
      <c r="AJ102" s="92"/>
      <c r="AK102" s="92"/>
      <c r="AL102" s="92"/>
      <c r="AM102" s="93"/>
      <c r="AN102" s="91">
        <v>1938024</v>
      </c>
      <c r="AO102" s="92"/>
      <c r="AP102" s="92"/>
      <c r="AQ102" s="92"/>
      <c r="AR102" s="93"/>
      <c r="AS102" s="91">
        <f>AS101</f>
        <v>72678</v>
      </c>
      <c r="AT102" s="92"/>
      <c r="AU102" s="92"/>
      <c r="AV102" s="92"/>
      <c r="AW102" s="93"/>
      <c r="AX102" s="91">
        <f>AX101</f>
        <v>22678</v>
      </c>
      <c r="AY102" s="92"/>
      <c r="AZ102" s="92"/>
      <c r="BA102" s="93"/>
      <c r="BB102" s="91">
        <f>IF(ISNUMBER(AN102),AN102,0)+IF(ISNUMBER(AS102),AS102,0)</f>
        <v>2010702</v>
      </c>
      <c r="BC102" s="92"/>
      <c r="BD102" s="92"/>
      <c r="BE102" s="92"/>
      <c r="BF102" s="93"/>
      <c r="BG102" s="91">
        <f>BG101</f>
        <v>2113041</v>
      </c>
      <c r="BH102" s="92"/>
      <c r="BI102" s="92"/>
      <c r="BJ102" s="92"/>
      <c r="BK102" s="93"/>
      <c r="BL102" s="76">
        <f>BL101</f>
        <v>50000</v>
      </c>
      <c r="BM102" s="77"/>
      <c r="BN102" s="77"/>
      <c r="BO102" s="77"/>
      <c r="BP102" s="78"/>
      <c r="BQ102" s="91">
        <v>0</v>
      </c>
      <c r="BR102" s="92"/>
      <c r="BS102" s="92"/>
      <c r="BT102" s="93"/>
      <c r="BU102" s="91">
        <f>IF(ISNUMBER(BG102),BG102,0)+IF(ISNUMBER(BL102),BL102,0)</f>
        <v>2163041</v>
      </c>
      <c r="BV102" s="92"/>
      <c r="BW102" s="92"/>
      <c r="BX102" s="92"/>
      <c r="BY102" s="93"/>
    </row>
    <row r="103" spans="1:79" s="18" customFormat="1" ht="13" x14ac:dyDescent="0.3"/>
    <row r="104" spans="1:79" s="18" customFormat="1" ht="14.25" customHeight="1" x14ac:dyDescent="0.3">
      <c r="A104" s="38" t="s">
        <v>237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</row>
    <row r="105" spans="1:79" s="18" customFormat="1" ht="15" customHeight="1" x14ac:dyDescent="0.3">
      <c r="A105" s="124" t="s">
        <v>207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</row>
    <row r="106" spans="1:79" s="26" customFormat="1" ht="23.15" customHeight="1" x14ac:dyDescent="0.25">
      <c r="A106" s="59" t="s">
        <v>6</v>
      </c>
      <c r="B106" s="60"/>
      <c r="C106" s="60"/>
      <c r="D106" s="59" t="s">
        <v>121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1"/>
      <c r="U106" s="65" t="s">
        <v>229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 t="s">
        <v>234</v>
      </c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</row>
    <row r="107" spans="1:79" s="26" customFormat="1" ht="26.5" customHeight="1" x14ac:dyDescent="0.25">
      <c r="A107" s="62"/>
      <c r="B107" s="63"/>
      <c r="C107" s="6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48" t="s">
        <v>4</v>
      </c>
      <c r="V107" s="49"/>
      <c r="W107" s="49"/>
      <c r="X107" s="49"/>
      <c r="Y107" s="50"/>
      <c r="Z107" s="48" t="s">
        <v>3</v>
      </c>
      <c r="AA107" s="49"/>
      <c r="AB107" s="49"/>
      <c r="AC107" s="49"/>
      <c r="AD107" s="50"/>
      <c r="AE107" s="51" t="s">
        <v>116</v>
      </c>
      <c r="AF107" s="52"/>
      <c r="AG107" s="52"/>
      <c r="AH107" s="52"/>
      <c r="AI107" s="53"/>
      <c r="AJ107" s="48" t="s">
        <v>5</v>
      </c>
      <c r="AK107" s="49"/>
      <c r="AL107" s="49"/>
      <c r="AM107" s="49"/>
      <c r="AN107" s="50"/>
      <c r="AO107" s="48" t="s">
        <v>4</v>
      </c>
      <c r="AP107" s="49"/>
      <c r="AQ107" s="49"/>
      <c r="AR107" s="49"/>
      <c r="AS107" s="50"/>
      <c r="AT107" s="48" t="s">
        <v>3</v>
      </c>
      <c r="AU107" s="49"/>
      <c r="AV107" s="49"/>
      <c r="AW107" s="49"/>
      <c r="AX107" s="50"/>
      <c r="AY107" s="51" t="s">
        <v>116</v>
      </c>
      <c r="AZ107" s="52"/>
      <c r="BA107" s="52"/>
      <c r="BB107" s="52"/>
      <c r="BC107" s="53"/>
      <c r="BD107" s="65" t="s">
        <v>96</v>
      </c>
      <c r="BE107" s="65"/>
      <c r="BF107" s="65"/>
      <c r="BG107" s="65"/>
      <c r="BH107" s="65"/>
    </row>
    <row r="108" spans="1:79" s="25" customFormat="1" ht="15" customHeight="1" x14ac:dyDescent="0.25">
      <c r="A108" s="54" t="s">
        <v>168</v>
      </c>
      <c r="B108" s="55"/>
      <c r="C108" s="55"/>
      <c r="D108" s="54">
        <v>2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6"/>
      <c r="U108" s="54">
        <v>3</v>
      </c>
      <c r="V108" s="55"/>
      <c r="W108" s="55"/>
      <c r="X108" s="55"/>
      <c r="Y108" s="56"/>
      <c r="Z108" s="54">
        <v>4</v>
      </c>
      <c r="AA108" s="55"/>
      <c r="AB108" s="55"/>
      <c r="AC108" s="55"/>
      <c r="AD108" s="56"/>
      <c r="AE108" s="54">
        <v>5</v>
      </c>
      <c r="AF108" s="55"/>
      <c r="AG108" s="55"/>
      <c r="AH108" s="55"/>
      <c r="AI108" s="56"/>
      <c r="AJ108" s="54">
        <v>6</v>
      </c>
      <c r="AK108" s="55"/>
      <c r="AL108" s="55"/>
      <c r="AM108" s="55"/>
      <c r="AN108" s="56"/>
      <c r="AO108" s="54">
        <v>7</v>
      </c>
      <c r="AP108" s="55"/>
      <c r="AQ108" s="55"/>
      <c r="AR108" s="55"/>
      <c r="AS108" s="56"/>
      <c r="AT108" s="54">
        <v>8</v>
      </c>
      <c r="AU108" s="55"/>
      <c r="AV108" s="55"/>
      <c r="AW108" s="55"/>
      <c r="AX108" s="56"/>
      <c r="AY108" s="54">
        <v>9</v>
      </c>
      <c r="AZ108" s="55"/>
      <c r="BA108" s="55"/>
      <c r="BB108" s="55"/>
      <c r="BC108" s="56"/>
      <c r="BD108" s="54">
        <v>10</v>
      </c>
      <c r="BE108" s="55"/>
      <c r="BF108" s="55"/>
      <c r="BG108" s="55"/>
      <c r="BH108" s="56"/>
    </row>
    <row r="109" spans="1:79" s="18" customFormat="1" ht="12.75" hidden="1" customHeight="1" x14ac:dyDescent="0.3">
      <c r="A109" s="69" t="s">
        <v>69</v>
      </c>
      <c r="B109" s="70"/>
      <c r="C109" s="70"/>
      <c r="D109" s="69" t="s">
        <v>57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1"/>
      <c r="U109" s="69" t="s">
        <v>60</v>
      </c>
      <c r="V109" s="70"/>
      <c r="W109" s="70"/>
      <c r="X109" s="70"/>
      <c r="Y109" s="71"/>
      <c r="Z109" s="69" t="s">
        <v>61</v>
      </c>
      <c r="AA109" s="70"/>
      <c r="AB109" s="70"/>
      <c r="AC109" s="70"/>
      <c r="AD109" s="71"/>
      <c r="AE109" s="69" t="s">
        <v>94</v>
      </c>
      <c r="AF109" s="70"/>
      <c r="AG109" s="70"/>
      <c r="AH109" s="70"/>
      <c r="AI109" s="71"/>
      <c r="AJ109" s="66" t="s">
        <v>170</v>
      </c>
      <c r="AK109" s="67"/>
      <c r="AL109" s="67"/>
      <c r="AM109" s="67"/>
      <c r="AN109" s="68"/>
      <c r="AO109" s="69" t="s">
        <v>62</v>
      </c>
      <c r="AP109" s="70"/>
      <c r="AQ109" s="70"/>
      <c r="AR109" s="70"/>
      <c r="AS109" s="71"/>
      <c r="AT109" s="69" t="s">
        <v>63</v>
      </c>
      <c r="AU109" s="70"/>
      <c r="AV109" s="70"/>
      <c r="AW109" s="70"/>
      <c r="AX109" s="71"/>
      <c r="AY109" s="69" t="s">
        <v>95</v>
      </c>
      <c r="AZ109" s="70"/>
      <c r="BA109" s="70"/>
      <c r="BB109" s="70"/>
      <c r="BC109" s="71"/>
      <c r="BD109" s="123" t="s">
        <v>170</v>
      </c>
      <c r="BE109" s="123"/>
      <c r="BF109" s="123"/>
      <c r="BG109" s="123"/>
      <c r="BH109" s="123"/>
      <c r="CA109" s="18" t="s">
        <v>35</v>
      </c>
    </row>
    <row r="110" spans="1:79" s="19" customFormat="1" ht="27.5" customHeight="1" x14ac:dyDescent="0.25">
      <c r="A110" s="69">
        <v>1</v>
      </c>
      <c r="B110" s="70"/>
      <c r="C110" s="70"/>
      <c r="D110" s="72" t="s">
        <v>270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4"/>
      <c r="U110" s="76">
        <v>2263015</v>
      </c>
      <c r="V110" s="77"/>
      <c r="W110" s="77"/>
      <c r="X110" s="77"/>
      <c r="Y110" s="78"/>
      <c r="Z110" s="76">
        <v>50000</v>
      </c>
      <c r="AA110" s="77"/>
      <c r="AB110" s="77"/>
      <c r="AC110" s="77"/>
      <c r="AD110" s="78"/>
      <c r="AE110" s="75">
        <v>0</v>
      </c>
      <c r="AF110" s="75"/>
      <c r="AG110" s="75"/>
      <c r="AH110" s="75"/>
      <c r="AI110" s="75"/>
      <c r="AJ110" s="75">
        <f>IF(ISNUMBER(U110),U110,0)+IF(ISNUMBER(Z110),Z110,0)</f>
        <v>2313015</v>
      </c>
      <c r="AK110" s="75"/>
      <c r="AL110" s="75"/>
      <c r="AM110" s="75"/>
      <c r="AN110" s="75"/>
      <c r="AO110" s="75">
        <v>2379385</v>
      </c>
      <c r="AP110" s="75"/>
      <c r="AQ110" s="75"/>
      <c r="AR110" s="75"/>
      <c r="AS110" s="75"/>
      <c r="AT110" s="75">
        <f>Z110</f>
        <v>50000</v>
      </c>
      <c r="AU110" s="75"/>
      <c r="AV110" s="75"/>
      <c r="AW110" s="75"/>
      <c r="AX110" s="75"/>
      <c r="AY110" s="75">
        <v>0</v>
      </c>
      <c r="AZ110" s="75"/>
      <c r="BA110" s="75"/>
      <c r="BB110" s="75"/>
      <c r="BC110" s="75"/>
      <c r="BD110" s="75">
        <f>IF(ISNUMBER(AO110),AO110,0)+IF(ISNUMBER(AT110),AT110,0)</f>
        <v>2429385</v>
      </c>
      <c r="BE110" s="75"/>
      <c r="BF110" s="75"/>
      <c r="BG110" s="75"/>
      <c r="BH110" s="75"/>
      <c r="CA110" s="19" t="s">
        <v>36</v>
      </c>
    </row>
    <row r="111" spans="1:79" s="20" customFormat="1" ht="12.75" customHeight="1" x14ac:dyDescent="0.25">
      <c r="A111" s="85"/>
      <c r="B111" s="86"/>
      <c r="C111" s="86"/>
      <c r="D111" s="88" t="s">
        <v>147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90"/>
      <c r="U111" s="91">
        <v>2263015</v>
      </c>
      <c r="V111" s="92"/>
      <c r="W111" s="92"/>
      <c r="X111" s="92"/>
      <c r="Y111" s="93"/>
      <c r="Z111" s="91">
        <f>Z110</f>
        <v>50000</v>
      </c>
      <c r="AA111" s="92"/>
      <c r="AB111" s="92"/>
      <c r="AC111" s="92"/>
      <c r="AD111" s="93"/>
      <c r="AE111" s="125">
        <v>0</v>
      </c>
      <c r="AF111" s="125"/>
      <c r="AG111" s="125"/>
      <c r="AH111" s="125"/>
      <c r="AI111" s="125"/>
      <c r="AJ111" s="125">
        <f>IF(ISNUMBER(U111),U111,0)+IF(ISNUMBER(Z111),Z111,0)</f>
        <v>2313015</v>
      </c>
      <c r="AK111" s="125"/>
      <c r="AL111" s="125"/>
      <c r="AM111" s="125"/>
      <c r="AN111" s="125"/>
      <c r="AO111" s="125">
        <v>2379385</v>
      </c>
      <c r="AP111" s="125"/>
      <c r="AQ111" s="125"/>
      <c r="AR111" s="125"/>
      <c r="AS111" s="125"/>
      <c r="AT111" s="125">
        <f>AT110</f>
        <v>50000</v>
      </c>
      <c r="AU111" s="125"/>
      <c r="AV111" s="125"/>
      <c r="AW111" s="125"/>
      <c r="AX111" s="125"/>
      <c r="AY111" s="125">
        <v>0</v>
      </c>
      <c r="AZ111" s="125"/>
      <c r="BA111" s="125"/>
      <c r="BB111" s="125"/>
      <c r="BC111" s="125"/>
      <c r="BD111" s="125">
        <f>IF(ISNUMBER(AO111),AO111,0)+IF(ISNUMBER(AT111),AT111,0)</f>
        <v>2429385</v>
      </c>
      <c r="BE111" s="125"/>
      <c r="BF111" s="125"/>
      <c r="BG111" s="125"/>
      <c r="BH111" s="125"/>
    </row>
    <row r="112" spans="1:79" s="19" customFormat="1" ht="12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</row>
    <row r="113" spans="1:79" s="18" customFormat="1" ht="13" hidden="1" x14ac:dyDescent="0.3"/>
    <row r="114" spans="1:79" s="18" customFormat="1" ht="14.25" customHeight="1" x14ac:dyDescent="0.3">
      <c r="A114" s="38" t="s">
        <v>151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</row>
    <row r="115" spans="1:79" s="18" customFormat="1" ht="14.25" customHeight="1" x14ac:dyDescent="0.3">
      <c r="A115" s="38" t="s">
        <v>222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</row>
    <row r="116" spans="1:79" s="26" customFormat="1" ht="19.5" customHeight="1" x14ac:dyDescent="0.25">
      <c r="A116" s="59" t="s">
        <v>6</v>
      </c>
      <c r="B116" s="60"/>
      <c r="C116" s="60"/>
      <c r="D116" s="65" t="s">
        <v>9</v>
      </c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 t="s">
        <v>8</v>
      </c>
      <c r="R116" s="65"/>
      <c r="S116" s="65"/>
      <c r="T116" s="65"/>
      <c r="U116" s="65"/>
      <c r="V116" s="65" t="s">
        <v>7</v>
      </c>
      <c r="W116" s="65"/>
      <c r="X116" s="65"/>
      <c r="Y116" s="65"/>
      <c r="Z116" s="65"/>
      <c r="AA116" s="65"/>
      <c r="AB116" s="65"/>
      <c r="AC116" s="65"/>
      <c r="AD116" s="65"/>
      <c r="AE116" s="65"/>
      <c r="AF116" s="48" t="s">
        <v>208</v>
      </c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50"/>
      <c r="AU116" s="48" t="s">
        <v>211</v>
      </c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50"/>
      <c r="BJ116" s="48" t="s">
        <v>218</v>
      </c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50"/>
    </row>
    <row r="117" spans="1:79" s="26" customFormat="1" ht="19.5" customHeight="1" x14ac:dyDescent="0.25">
      <c r="A117" s="62"/>
      <c r="B117" s="63"/>
      <c r="C117" s="63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 t="s">
        <v>4</v>
      </c>
      <c r="AG117" s="65"/>
      <c r="AH117" s="65"/>
      <c r="AI117" s="65"/>
      <c r="AJ117" s="65"/>
      <c r="AK117" s="65" t="s">
        <v>3</v>
      </c>
      <c r="AL117" s="65"/>
      <c r="AM117" s="65"/>
      <c r="AN117" s="65"/>
      <c r="AO117" s="65"/>
      <c r="AP117" s="65" t="s">
        <v>123</v>
      </c>
      <c r="AQ117" s="65"/>
      <c r="AR117" s="65"/>
      <c r="AS117" s="65"/>
      <c r="AT117" s="65"/>
      <c r="AU117" s="65" t="s">
        <v>4</v>
      </c>
      <c r="AV117" s="65"/>
      <c r="AW117" s="65"/>
      <c r="AX117" s="65"/>
      <c r="AY117" s="65"/>
      <c r="AZ117" s="65" t="s">
        <v>3</v>
      </c>
      <c r="BA117" s="65"/>
      <c r="BB117" s="65"/>
      <c r="BC117" s="65"/>
      <c r="BD117" s="65"/>
      <c r="BE117" s="65" t="s">
        <v>90</v>
      </c>
      <c r="BF117" s="65"/>
      <c r="BG117" s="65"/>
      <c r="BH117" s="65"/>
      <c r="BI117" s="65"/>
      <c r="BJ117" s="65" t="s">
        <v>4</v>
      </c>
      <c r="BK117" s="65"/>
      <c r="BL117" s="65"/>
      <c r="BM117" s="65"/>
      <c r="BN117" s="65"/>
      <c r="BO117" s="65" t="s">
        <v>3</v>
      </c>
      <c r="BP117" s="65"/>
      <c r="BQ117" s="65"/>
      <c r="BR117" s="65"/>
      <c r="BS117" s="65"/>
      <c r="BT117" s="65" t="s">
        <v>97</v>
      </c>
      <c r="BU117" s="65"/>
      <c r="BV117" s="65"/>
      <c r="BW117" s="65"/>
      <c r="BX117" s="65"/>
    </row>
    <row r="118" spans="1:79" s="25" customFormat="1" ht="15" customHeight="1" x14ac:dyDescent="0.25">
      <c r="A118" s="54">
        <v>1</v>
      </c>
      <c r="B118" s="55"/>
      <c r="C118" s="55"/>
      <c r="D118" s="84">
        <v>2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>
        <v>3</v>
      </c>
      <c r="R118" s="84"/>
      <c r="S118" s="84"/>
      <c r="T118" s="84"/>
      <c r="U118" s="84"/>
      <c r="V118" s="84">
        <v>4</v>
      </c>
      <c r="W118" s="84"/>
      <c r="X118" s="84"/>
      <c r="Y118" s="84"/>
      <c r="Z118" s="84"/>
      <c r="AA118" s="84"/>
      <c r="AB118" s="84"/>
      <c r="AC118" s="84"/>
      <c r="AD118" s="84"/>
      <c r="AE118" s="84"/>
      <c r="AF118" s="84">
        <v>5</v>
      </c>
      <c r="AG118" s="84"/>
      <c r="AH118" s="84"/>
      <c r="AI118" s="84"/>
      <c r="AJ118" s="84"/>
      <c r="AK118" s="84">
        <v>6</v>
      </c>
      <c r="AL118" s="84"/>
      <c r="AM118" s="84"/>
      <c r="AN118" s="84"/>
      <c r="AO118" s="84"/>
      <c r="AP118" s="84">
        <v>7</v>
      </c>
      <c r="AQ118" s="84"/>
      <c r="AR118" s="84"/>
      <c r="AS118" s="84"/>
      <c r="AT118" s="84"/>
      <c r="AU118" s="84">
        <v>8</v>
      </c>
      <c r="AV118" s="84"/>
      <c r="AW118" s="84"/>
      <c r="AX118" s="84"/>
      <c r="AY118" s="84"/>
      <c r="AZ118" s="84">
        <v>9</v>
      </c>
      <c r="BA118" s="84"/>
      <c r="BB118" s="84"/>
      <c r="BC118" s="84"/>
      <c r="BD118" s="84"/>
      <c r="BE118" s="84">
        <v>10</v>
      </c>
      <c r="BF118" s="84"/>
      <c r="BG118" s="84"/>
      <c r="BH118" s="84"/>
      <c r="BI118" s="84"/>
      <c r="BJ118" s="84">
        <v>11</v>
      </c>
      <c r="BK118" s="84"/>
      <c r="BL118" s="84"/>
      <c r="BM118" s="84"/>
      <c r="BN118" s="84"/>
      <c r="BO118" s="84">
        <v>12</v>
      </c>
      <c r="BP118" s="84"/>
      <c r="BQ118" s="84"/>
      <c r="BR118" s="84"/>
      <c r="BS118" s="84"/>
      <c r="BT118" s="84">
        <v>13</v>
      </c>
      <c r="BU118" s="84"/>
      <c r="BV118" s="84"/>
      <c r="BW118" s="84"/>
      <c r="BX118" s="84"/>
    </row>
    <row r="119" spans="1:79" s="18" customFormat="1" ht="10.5" hidden="1" customHeight="1" x14ac:dyDescent="0.3">
      <c r="A119" s="69" t="s">
        <v>153</v>
      </c>
      <c r="B119" s="70"/>
      <c r="C119" s="70"/>
      <c r="D119" s="130" t="s">
        <v>57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 t="s">
        <v>70</v>
      </c>
      <c r="R119" s="130"/>
      <c r="S119" s="130"/>
      <c r="T119" s="130"/>
      <c r="U119" s="130"/>
      <c r="V119" s="130" t="s">
        <v>71</v>
      </c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83" t="s">
        <v>111</v>
      </c>
      <c r="AG119" s="83"/>
      <c r="AH119" s="83"/>
      <c r="AI119" s="83"/>
      <c r="AJ119" s="83"/>
      <c r="AK119" s="127" t="s">
        <v>112</v>
      </c>
      <c r="AL119" s="127"/>
      <c r="AM119" s="127"/>
      <c r="AN119" s="127"/>
      <c r="AO119" s="127"/>
      <c r="AP119" s="123" t="s">
        <v>181</v>
      </c>
      <c r="AQ119" s="123"/>
      <c r="AR119" s="123"/>
      <c r="AS119" s="123"/>
      <c r="AT119" s="123"/>
      <c r="AU119" s="83" t="s">
        <v>113</v>
      </c>
      <c r="AV119" s="83"/>
      <c r="AW119" s="83"/>
      <c r="AX119" s="83"/>
      <c r="AY119" s="83"/>
      <c r="AZ119" s="127" t="s">
        <v>114</v>
      </c>
      <c r="BA119" s="127"/>
      <c r="BB119" s="127"/>
      <c r="BC119" s="127"/>
      <c r="BD119" s="127"/>
      <c r="BE119" s="123" t="s">
        <v>181</v>
      </c>
      <c r="BF119" s="123"/>
      <c r="BG119" s="123"/>
      <c r="BH119" s="123"/>
      <c r="BI119" s="123"/>
      <c r="BJ119" s="83" t="s">
        <v>105</v>
      </c>
      <c r="BK119" s="83"/>
      <c r="BL119" s="83"/>
      <c r="BM119" s="83"/>
      <c r="BN119" s="83"/>
      <c r="BO119" s="127" t="s">
        <v>106</v>
      </c>
      <c r="BP119" s="127"/>
      <c r="BQ119" s="127"/>
      <c r="BR119" s="127"/>
      <c r="BS119" s="127"/>
      <c r="BT119" s="123" t="s">
        <v>181</v>
      </c>
      <c r="BU119" s="123"/>
      <c r="BV119" s="123"/>
      <c r="BW119" s="123"/>
      <c r="BX119" s="123"/>
      <c r="CA119" s="18" t="s">
        <v>37</v>
      </c>
    </row>
    <row r="120" spans="1:79" s="20" customFormat="1" ht="15" customHeight="1" x14ac:dyDescent="0.25">
      <c r="A120" s="85">
        <v>0</v>
      </c>
      <c r="B120" s="86"/>
      <c r="C120" s="86"/>
      <c r="D120" s="128" t="s">
        <v>180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CA120" s="20" t="s">
        <v>38</v>
      </c>
    </row>
    <row r="121" spans="1:79" s="19" customFormat="1" ht="15" customHeight="1" x14ac:dyDescent="0.25">
      <c r="A121" s="69">
        <v>1</v>
      </c>
      <c r="B121" s="70"/>
      <c r="C121" s="70"/>
      <c r="D121" s="72" t="s">
        <v>253</v>
      </c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4"/>
      <c r="Q121" s="65" t="s">
        <v>246</v>
      </c>
      <c r="R121" s="65"/>
      <c r="S121" s="65"/>
      <c r="T121" s="65"/>
      <c r="U121" s="65"/>
      <c r="V121" s="65" t="s">
        <v>183</v>
      </c>
      <c r="W121" s="65"/>
      <c r="X121" s="65"/>
      <c r="Y121" s="65"/>
      <c r="Z121" s="65"/>
      <c r="AA121" s="65"/>
      <c r="AB121" s="65"/>
      <c r="AC121" s="65"/>
      <c r="AD121" s="65"/>
      <c r="AE121" s="65"/>
      <c r="AF121" s="132">
        <v>7</v>
      </c>
      <c r="AG121" s="132"/>
      <c r="AH121" s="132"/>
      <c r="AI121" s="132"/>
      <c r="AJ121" s="132"/>
      <c r="AK121" s="132">
        <v>0</v>
      </c>
      <c r="AL121" s="132"/>
      <c r="AM121" s="132"/>
      <c r="AN121" s="132"/>
      <c r="AO121" s="132"/>
      <c r="AP121" s="132">
        <v>7</v>
      </c>
      <c r="AQ121" s="132"/>
      <c r="AR121" s="132"/>
      <c r="AS121" s="132"/>
      <c r="AT121" s="132"/>
      <c r="AU121" s="132">
        <v>7</v>
      </c>
      <c r="AV121" s="132"/>
      <c r="AW121" s="132"/>
      <c r="AX121" s="132"/>
      <c r="AY121" s="132"/>
      <c r="AZ121" s="132">
        <v>0</v>
      </c>
      <c r="BA121" s="132"/>
      <c r="BB121" s="132"/>
      <c r="BC121" s="132"/>
      <c r="BD121" s="132"/>
      <c r="BE121" s="132">
        <v>7</v>
      </c>
      <c r="BF121" s="132"/>
      <c r="BG121" s="132"/>
      <c r="BH121" s="132"/>
      <c r="BI121" s="132"/>
      <c r="BJ121" s="132">
        <v>7</v>
      </c>
      <c r="BK121" s="132"/>
      <c r="BL121" s="132"/>
      <c r="BM121" s="132"/>
      <c r="BN121" s="132"/>
      <c r="BO121" s="132">
        <v>0</v>
      </c>
      <c r="BP121" s="132"/>
      <c r="BQ121" s="132"/>
      <c r="BR121" s="132"/>
      <c r="BS121" s="132"/>
      <c r="BT121" s="132">
        <v>7</v>
      </c>
      <c r="BU121" s="132"/>
      <c r="BV121" s="132"/>
      <c r="BW121" s="132"/>
      <c r="BX121" s="132"/>
    </row>
    <row r="122" spans="1:79" s="19" customFormat="1" ht="31" customHeight="1" x14ac:dyDescent="0.25">
      <c r="A122" s="69">
        <v>2</v>
      </c>
      <c r="B122" s="70"/>
      <c r="C122" s="70"/>
      <c r="D122" s="72" t="s">
        <v>254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65" t="s">
        <v>264</v>
      </c>
      <c r="R122" s="65"/>
      <c r="S122" s="65"/>
      <c r="T122" s="65"/>
      <c r="U122" s="65"/>
      <c r="V122" s="65" t="s">
        <v>245</v>
      </c>
      <c r="W122" s="65"/>
      <c r="X122" s="65"/>
      <c r="Y122" s="65"/>
      <c r="Z122" s="65"/>
      <c r="AA122" s="65"/>
      <c r="AB122" s="65"/>
      <c r="AC122" s="65"/>
      <c r="AD122" s="65"/>
      <c r="AE122" s="65"/>
      <c r="AF122" s="132">
        <v>0</v>
      </c>
      <c r="AG122" s="132"/>
      <c r="AH122" s="132"/>
      <c r="AI122" s="132"/>
      <c r="AJ122" s="132"/>
      <c r="AK122" s="132">
        <v>0</v>
      </c>
      <c r="AL122" s="132"/>
      <c r="AM122" s="132"/>
      <c r="AN122" s="132"/>
      <c r="AO122" s="132"/>
      <c r="AP122" s="132">
        <v>0</v>
      </c>
      <c r="AQ122" s="132"/>
      <c r="AR122" s="132"/>
      <c r="AS122" s="132"/>
      <c r="AT122" s="132"/>
      <c r="AU122" s="132">
        <v>0</v>
      </c>
      <c r="AV122" s="132"/>
      <c r="AW122" s="132"/>
      <c r="AX122" s="132"/>
      <c r="AY122" s="132"/>
      <c r="AZ122" s="132">
        <v>22678</v>
      </c>
      <c r="BA122" s="132"/>
      <c r="BB122" s="132"/>
      <c r="BC122" s="132"/>
      <c r="BD122" s="132"/>
      <c r="BE122" s="132">
        <f>AZ122</f>
        <v>22678</v>
      </c>
      <c r="BF122" s="132"/>
      <c r="BG122" s="132"/>
      <c r="BH122" s="132"/>
      <c r="BI122" s="132"/>
      <c r="BJ122" s="132">
        <v>0</v>
      </c>
      <c r="BK122" s="132"/>
      <c r="BL122" s="132"/>
      <c r="BM122" s="132"/>
      <c r="BN122" s="132"/>
      <c r="BO122" s="132">
        <v>0</v>
      </c>
      <c r="BP122" s="132"/>
      <c r="BQ122" s="132"/>
      <c r="BR122" s="132"/>
      <c r="BS122" s="132"/>
      <c r="BT122" s="132">
        <v>0</v>
      </c>
      <c r="BU122" s="132"/>
      <c r="BV122" s="132"/>
      <c r="BW122" s="132"/>
      <c r="BX122" s="132"/>
    </row>
    <row r="123" spans="1:79" s="20" customFormat="1" ht="15" customHeight="1" x14ac:dyDescent="0.25">
      <c r="A123" s="85">
        <v>0</v>
      </c>
      <c r="B123" s="86"/>
      <c r="C123" s="86"/>
      <c r="D123" s="88" t="s">
        <v>185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90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</row>
    <row r="124" spans="1:79" s="19" customFormat="1" ht="28" customHeight="1" x14ac:dyDescent="0.25">
      <c r="A124" s="69">
        <v>3</v>
      </c>
      <c r="B124" s="70"/>
      <c r="C124" s="70"/>
      <c r="D124" s="72" t="s">
        <v>255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65" t="s">
        <v>186</v>
      </c>
      <c r="R124" s="65"/>
      <c r="S124" s="65"/>
      <c r="T124" s="65"/>
      <c r="U124" s="65"/>
      <c r="V124" s="165" t="s">
        <v>248</v>
      </c>
      <c r="W124" s="166"/>
      <c r="X124" s="166"/>
      <c r="Y124" s="166"/>
      <c r="Z124" s="166"/>
      <c r="AA124" s="166"/>
      <c r="AB124" s="166"/>
      <c r="AC124" s="166"/>
      <c r="AD124" s="166"/>
      <c r="AE124" s="167"/>
      <c r="AF124" s="132">
        <v>700</v>
      </c>
      <c r="AG124" s="132"/>
      <c r="AH124" s="132"/>
      <c r="AI124" s="132"/>
      <c r="AJ124" s="132"/>
      <c r="AK124" s="132">
        <v>0</v>
      </c>
      <c r="AL124" s="132"/>
      <c r="AM124" s="132"/>
      <c r="AN124" s="132"/>
      <c r="AO124" s="132"/>
      <c r="AP124" s="132">
        <v>700</v>
      </c>
      <c r="AQ124" s="132"/>
      <c r="AR124" s="132"/>
      <c r="AS124" s="132"/>
      <c r="AT124" s="132"/>
      <c r="AU124" s="132">
        <v>700</v>
      </c>
      <c r="AV124" s="132"/>
      <c r="AW124" s="132"/>
      <c r="AX124" s="132"/>
      <c r="AY124" s="132"/>
      <c r="AZ124" s="132">
        <v>0</v>
      </c>
      <c r="BA124" s="132"/>
      <c r="BB124" s="132"/>
      <c r="BC124" s="132"/>
      <c r="BD124" s="132"/>
      <c r="BE124" s="132">
        <v>700</v>
      </c>
      <c r="BF124" s="132"/>
      <c r="BG124" s="132"/>
      <c r="BH124" s="132"/>
      <c r="BI124" s="132"/>
      <c r="BJ124" s="132">
        <v>700</v>
      </c>
      <c r="BK124" s="132"/>
      <c r="BL124" s="132"/>
      <c r="BM124" s="132"/>
      <c r="BN124" s="132"/>
      <c r="BO124" s="132">
        <v>0</v>
      </c>
      <c r="BP124" s="132"/>
      <c r="BQ124" s="132"/>
      <c r="BR124" s="132"/>
      <c r="BS124" s="132"/>
      <c r="BT124" s="132">
        <f>BJ124</f>
        <v>700</v>
      </c>
      <c r="BU124" s="132"/>
      <c r="BV124" s="132"/>
      <c r="BW124" s="132"/>
      <c r="BX124" s="132"/>
    </row>
    <row r="125" spans="1:79" s="19" customFormat="1" ht="31.5" customHeight="1" x14ac:dyDescent="0.25">
      <c r="A125" s="69">
        <v>4</v>
      </c>
      <c r="B125" s="70"/>
      <c r="C125" s="71"/>
      <c r="D125" s="72" t="s">
        <v>265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4"/>
      <c r="Q125" s="48" t="s">
        <v>266</v>
      </c>
      <c r="R125" s="49"/>
      <c r="S125" s="49"/>
      <c r="T125" s="49"/>
      <c r="U125" s="50"/>
      <c r="V125" s="48" t="s">
        <v>267</v>
      </c>
      <c r="W125" s="49"/>
      <c r="X125" s="49"/>
      <c r="Y125" s="49"/>
      <c r="Z125" s="49"/>
      <c r="AA125" s="49"/>
      <c r="AB125" s="49"/>
      <c r="AC125" s="49"/>
      <c r="AD125" s="49"/>
      <c r="AE125" s="50"/>
      <c r="AF125" s="79">
        <v>2500</v>
      </c>
      <c r="AG125" s="80"/>
      <c r="AH125" s="80"/>
      <c r="AI125" s="80"/>
      <c r="AJ125" s="81"/>
      <c r="AK125" s="79">
        <v>0</v>
      </c>
      <c r="AL125" s="80"/>
      <c r="AM125" s="80"/>
      <c r="AN125" s="80"/>
      <c r="AO125" s="81"/>
      <c r="AP125" s="76">
        <v>2500</v>
      </c>
      <c r="AQ125" s="80"/>
      <c r="AR125" s="80"/>
      <c r="AS125" s="80"/>
      <c r="AT125" s="81"/>
      <c r="AU125" s="76">
        <v>2500</v>
      </c>
      <c r="AV125" s="80"/>
      <c r="AW125" s="80"/>
      <c r="AX125" s="80"/>
      <c r="AY125" s="81"/>
      <c r="AZ125" s="79">
        <v>0</v>
      </c>
      <c r="BA125" s="80"/>
      <c r="BB125" s="80"/>
      <c r="BC125" s="80"/>
      <c r="BD125" s="81"/>
      <c r="BE125" s="76">
        <f>AU125</f>
        <v>2500</v>
      </c>
      <c r="BF125" s="80"/>
      <c r="BG125" s="80"/>
      <c r="BH125" s="80"/>
      <c r="BI125" s="81"/>
      <c r="BJ125" s="79">
        <v>2500</v>
      </c>
      <c r="BK125" s="80"/>
      <c r="BL125" s="80"/>
      <c r="BM125" s="80"/>
      <c r="BN125" s="81"/>
      <c r="BO125" s="79"/>
      <c r="BP125" s="80"/>
      <c r="BQ125" s="80"/>
      <c r="BR125" s="80"/>
      <c r="BS125" s="81"/>
      <c r="BT125" s="79">
        <f>BJ125</f>
        <v>2500</v>
      </c>
      <c r="BU125" s="80"/>
      <c r="BV125" s="80"/>
      <c r="BW125" s="80"/>
      <c r="BX125" s="81"/>
    </row>
    <row r="126" spans="1:79" s="19" customFormat="1" ht="28" customHeight="1" x14ac:dyDescent="0.25">
      <c r="A126" s="69">
        <v>5</v>
      </c>
      <c r="B126" s="70"/>
      <c r="C126" s="70"/>
      <c r="D126" s="72" t="s">
        <v>271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65" t="s">
        <v>186</v>
      </c>
      <c r="R126" s="65"/>
      <c r="S126" s="65"/>
      <c r="T126" s="65"/>
      <c r="U126" s="65"/>
      <c r="V126" s="48" t="s">
        <v>250</v>
      </c>
      <c r="W126" s="49"/>
      <c r="X126" s="49"/>
      <c r="Y126" s="49"/>
      <c r="Z126" s="49"/>
      <c r="AA126" s="49"/>
      <c r="AB126" s="49"/>
      <c r="AC126" s="49"/>
      <c r="AD126" s="49"/>
      <c r="AE126" s="50"/>
      <c r="AF126" s="132">
        <v>0</v>
      </c>
      <c r="AG126" s="132"/>
      <c r="AH126" s="132"/>
      <c r="AI126" s="132"/>
      <c r="AJ126" s="132"/>
      <c r="AK126" s="132">
        <v>0</v>
      </c>
      <c r="AL126" s="132"/>
      <c r="AM126" s="132"/>
      <c r="AN126" s="132"/>
      <c r="AO126" s="132"/>
      <c r="AP126" s="132">
        <v>0</v>
      </c>
      <c r="AQ126" s="132"/>
      <c r="AR126" s="132"/>
      <c r="AS126" s="132"/>
      <c r="AT126" s="132"/>
      <c r="AU126" s="132">
        <v>0</v>
      </c>
      <c r="AV126" s="132"/>
      <c r="AW126" s="132"/>
      <c r="AX126" s="132"/>
      <c r="AY126" s="132"/>
      <c r="AZ126" s="132">
        <v>1</v>
      </c>
      <c r="BA126" s="132"/>
      <c r="BB126" s="132"/>
      <c r="BC126" s="132"/>
      <c r="BD126" s="132"/>
      <c r="BE126" s="132">
        <v>1</v>
      </c>
      <c r="BF126" s="132"/>
      <c r="BG126" s="132"/>
      <c r="BH126" s="132"/>
      <c r="BI126" s="132"/>
      <c r="BJ126" s="132">
        <v>0</v>
      </c>
      <c r="BK126" s="132"/>
      <c r="BL126" s="132"/>
      <c r="BM126" s="132"/>
      <c r="BN126" s="132"/>
      <c r="BO126" s="132">
        <v>0</v>
      </c>
      <c r="BP126" s="132"/>
      <c r="BQ126" s="132"/>
      <c r="BR126" s="132"/>
      <c r="BS126" s="132"/>
      <c r="BT126" s="132">
        <v>0</v>
      </c>
      <c r="BU126" s="132"/>
      <c r="BV126" s="132"/>
      <c r="BW126" s="132"/>
      <c r="BX126" s="132"/>
    </row>
    <row r="127" spans="1:79" s="20" customFormat="1" ht="15" customHeight="1" x14ac:dyDescent="0.25">
      <c r="A127" s="85">
        <v>0</v>
      </c>
      <c r="B127" s="86"/>
      <c r="C127" s="86"/>
      <c r="D127" s="88" t="s">
        <v>187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90"/>
      <c r="Q127" s="129"/>
      <c r="R127" s="129"/>
      <c r="S127" s="129"/>
      <c r="T127" s="129"/>
      <c r="U127" s="129"/>
      <c r="V127" s="168"/>
      <c r="W127" s="169"/>
      <c r="X127" s="169"/>
      <c r="Y127" s="169"/>
      <c r="Z127" s="169"/>
      <c r="AA127" s="169"/>
      <c r="AB127" s="169"/>
      <c r="AC127" s="169"/>
      <c r="AD127" s="169"/>
      <c r="AE127" s="170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</row>
    <row r="128" spans="1:79" s="19" customFormat="1" ht="28" customHeight="1" x14ac:dyDescent="0.25">
      <c r="A128" s="69">
        <v>6</v>
      </c>
      <c r="B128" s="70"/>
      <c r="C128" s="70"/>
      <c r="D128" s="72" t="s">
        <v>257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65" t="s">
        <v>182</v>
      </c>
      <c r="R128" s="65"/>
      <c r="S128" s="65"/>
      <c r="T128" s="65"/>
      <c r="U128" s="65"/>
      <c r="V128" s="48" t="s">
        <v>188</v>
      </c>
      <c r="W128" s="49"/>
      <c r="X128" s="49"/>
      <c r="Y128" s="49"/>
      <c r="Z128" s="49"/>
      <c r="AA128" s="49"/>
      <c r="AB128" s="49"/>
      <c r="AC128" s="49"/>
      <c r="AD128" s="49"/>
      <c r="AE128" s="50"/>
      <c r="AF128" s="132">
        <v>26</v>
      </c>
      <c r="AG128" s="132"/>
      <c r="AH128" s="132"/>
      <c r="AI128" s="132"/>
      <c r="AJ128" s="132"/>
      <c r="AK128" s="132">
        <v>0</v>
      </c>
      <c r="AL128" s="132"/>
      <c r="AM128" s="132"/>
      <c r="AN128" s="132"/>
      <c r="AO128" s="132"/>
      <c r="AP128" s="132">
        <v>26</v>
      </c>
      <c r="AQ128" s="132"/>
      <c r="AR128" s="132"/>
      <c r="AS128" s="132"/>
      <c r="AT128" s="132"/>
      <c r="AU128" s="132">
        <v>26</v>
      </c>
      <c r="AV128" s="132"/>
      <c r="AW128" s="132"/>
      <c r="AX128" s="132"/>
      <c r="AY128" s="132"/>
      <c r="AZ128" s="132">
        <v>0</v>
      </c>
      <c r="BA128" s="132"/>
      <c r="BB128" s="132"/>
      <c r="BC128" s="132"/>
      <c r="BD128" s="132"/>
      <c r="BE128" s="132">
        <v>26</v>
      </c>
      <c r="BF128" s="132"/>
      <c r="BG128" s="132"/>
      <c r="BH128" s="132"/>
      <c r="BI128" s="132"/>
      <c r="BJ128" s="132">
        <v>26</v>
      </c>
      <c r="BK128" s="132"/>
      <c r="BL128" s="132"/>
      <c r="BM128" s="132"/>
      <c r="BN128" s="132"/>
      <c r="BO128" s="132">
        <v>0</v>
      </c>
      <c r="BP128" s="132"/>
      <c r="BQ128" s="132"/>
      <c r="BR128" s="132"/>
      <c r="BS128" s="132"/>
      <c r="BT128" s="132">
        <v>26</v>
      </c>
      <c r="BU128" s="132"/>
      <c r="BV128" s="132"/>
      <c r="BW128" s="132"/>
      <c r="BX128" s="132"/>
    </row>
    <row r="129" spans="1:79" s="19" customFormat="1" ht="28" customHeight="1" x14ac:dyDescent="0.25">
      <c r="A129" s="69">
        <v>7</v>
      </c>
      <c r="B129" s="70"/>
      <c r="C129" s="71"/>
      <c r="D129" s="72" t="s">
        <v>272</v>
      </c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4"/>
      <c r="Q129" s="48" t="s">
        <v>264</v>
      </c>
      <c r="R129" s="49"/>
      <c r="S129" s="49"/>
      <c r="T129" s="49"/>
      <c r="U129" s="50"/>
      <c r="V129" s="48" t="s">
        <v>188</v>
      </c>
      <c r="W129" s="49"/>
      <c r="X129" s="49"/>
      <c r="Y129" s="49"/>
      <c r="Z129" s="49"/>
      <c r="AA129" s="49"/>
      <c r="AB129" s="49"/>
      <c r="AC129" s="49"/>
      <c r="AD129" s="49"/>
      <c r="AE129" s="50"/>
      <c r="AF129" s="79">
        <v>0</v>
      </c>
      <c r="AG129" s="80"/>
      <c r="AH129" s="80"/>
      <c r="AI129" s="80"/>
      <c r="AJ129" s="81"/>
      <c r="AK129" s="79">
        <v>0</v>
      </c>
      <c r="AL129" s="80"/>
      <c r="AM129" s="80"/>
      <c r="AN129" s="80"/>
      <c r="AO129" s="81"/>
      <c r="AP129" s="79">
        <v>0</v>
      </c>
      <c r="AQ129" s="80"/>
      <c r="AR129" s="80"/>
      <c r="AS129" s="80"/>
      <c r="AT129" s="81"/>
      <c r="AU129" s="79">
        <v>0</v>
      </c>
      <c r="AV129" s="80"/>
      <c r="AW129" s="80"/>
      <c r="AX129" s="80"/>
      <c r="AY129" s="81"/>
      <c r="AZ129" s="76">
        <v>22678</v>
      </c>
      <c r="BA129" s="80"/>
      <c r="BB129" s="80"/>
      <c r="BC129" s="80"/>
      <c r="BD129" s="81"/>
      <c r="BE129" s="76">
        <f>AZ129</f>
        <v>22678</v>
      </c>
      <c r="BF129" s="80"/>
      <c r="BG129" s="80"/>
      <c r="BH129" s="80"/>
      <c r="BI129" s="81"/>
      <c r="BJ129" s="79">
        <v>0</v>
      </c>
      <c r="BK129" s="80"/>
      <c r="BL129" s="80"/>
      <c r="BM129" s="80"/>
      <c r="BN129" s="81"/>
      <c r="BO129" s="79">
        <v>0</v>
      </c>
      <c r="BP129" s="80"/>
      <c r="BQ129" s="80"/>
      <c r="BR129" s="80"/>
      <c r="BS129" s="81"/>
      <c r="BT129" s="79">
        <v>0</v>
      </c>
      <c r="BU129" s="80"/>
      <c r="BV129" s="80"/>
      <c r="BW129" s="80"/>
      <c r="BX129" s="81"/>
    </row>
    <row r="130" spans="1:79" s="19" customFormat="1" ht="28" customHeight="1" x14ac:dyDescent="0.25">
      <c r="A130" s="69">
        <v>8</v>
      </c>
      <c r="B130" s="70"/>
      <c r="C130" s="70"/>
      <c r="D130" s="72" t="s">
        <v>263</v>
      </c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4"/>
      <c r="Q130" s="65" t="s">
        <v>182</v>
      </c>
      <c r="R130" s="65"/>
      <c r="S130" s="65"/>
      <c r="T130" s="65"/>
      <c r="U130" s="65"/>
      <c r="V130" s="48" t="s">
        <v>249</v>
      </c>
      <c r="W130" s="49"/>
      <c r="X130" s="49"/>
      <c r="Y130" s="49"/>
      <c r="Z130" s="49"/>
      <c r="AA130" s="49"/>
      <c r="AB130" s="49"/>
      <c r="AC130" s="49"/>
      <c r="AD130" s="49"/>
      <c r="AE130" s="50"/>
      <c r="AF130" s="132">
        <v>90</v>
      </c>
      <c r="AG130" s="132"/>
      <c r="AH130" s="132"/>
      <c r="AI130" s="132"/>
      <c r="AJ130" s="132"/>
      <c r="AK130" s="132">
        <v>0</v>
      </c>
      <c r="AL130" s="132"/>
      <c r="AM130" s="132"/>
      <c r="AN130" s="132"/>
      <c r="AO130" s="132"/>
      <c r="AP130" s="132">
        <v>90</v>
      </c>
      <c r="AQ130" s="132"/>
      <c r="AR130" s="132"/>
      <c r="AS130" s="132"/>
      <c r="AT130" s="132"/>
      <c r="AU130" s="132">
        <v>90</v>
      </c>
      <c r="AV130" s="132"/>
      <c r="AW130" s="132"/>
      <c r="AX130" s="132"/>
      <c r="AY130" s="132"/>
      <c r="AZ130" s="132">
        <v>0</v>
      </c>
      <c r="BA130" s="132"/>
      <c r="BB130" s="132"/>
      <c r="BC130" s="132"/>
      <c r="BD130" s="132"/>
      <c r="BE130" s="132">
        <v>90</v>
      </c>
      <c r="BF130" s="132"/>
      <c r="BG130" s="132"/>
      <c r="BH130" s="132"/>
      <c r="BI130" s="132"/>
      <c r="BJ130" s="132">
        <v>90</v>
      </c>
      <c r="BK130" s="132"/>
      <c r="BL130" s="132"/>
      <c r="BM130" s="132"/>
      <c r="BN130" s="132"/>
      <c r="BO130" s="132">
        <v>0</v>
      </c>
      <c r="BP130" s="132"/>
      <c r="BQ130" s="132"/>
      <c r="BR130" s="132"/>
      <c r="BS130" s="132"/>
      <c r="BT130" s="132">
        <v>90</v>
      </c>
      <c r="BU130" s="132"/>
      <c r="BV130" s="132"/>
      <c r="BW130" s="132"/>
      <c r="BX130" s="132"/>
    </row>
    <row r="131" spans="1:79" s="20" customFormat="1" ht="18" customHeight="1" x14ac:dyDescent="0.25">
      <c r="A131" s="85">
        <v>0</v>
      </c>
      <c r="B131" s="86"/>
      <c r="C131" s="86"/>
      <c r="D131" s="88" t="s">
        <v>189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90"/>
      <c r="Q131" s="129"/>
      <c r="R131" s="129"/>
      <c r="S131" s="129"/>
      <c r="T131" s="129"/>
      <c r="U131" s="129"/>
      <c r="V131" s="171"/>
      <c r="W131" s="172"/>
      <c r="X131" s="172"/>
      <c r="Y131" s="172"/>
      <c r="Z131" s="172"/>
      <c r="AA131" s="172"/>
      <c r="AB131" s="172"/>
      <c r="AC131" s="172"/>
      <c r="AD131" s="172"/>
      <c r="AE131" s="173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</row>
    <row r="132" spans="1:79" s="19" customFormat="1" ht="52" customHeight="1" x14ac:dyDescent="0.25">
      <c r="A132" s="69">
        <v>9</v>
      </c>
      <c r="B132" s="70"/>
      <c r="C132" s="70"/>
      <c r="D132" s="72" t="s">
        <v>258</v>
      </c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4"/>
      <c r="Q132" s="65" t="s">
        <v>190</v>
      </c>
      <c r="R132" s="65"/>
      <c r="S132" s="65"/>
      <c r="T132" s="65"/>
      <c r="U132" s="65"/>
      <c r="V132" s="48" t="s">
        <v>188</v>
      </c>
      <c r="W132" s="49"/>
      <c r="X132" s="49"/>
      <c r="Y132" s="49"/>
      <c r="Z132" s="49"/>
      <c r="AA132" s="49"/>
      <c r="AB132" s="49"/>
      <c r="AC132" s="49"/>
      <c r="AD132" s="49"/>
      <c r="AE132" s="50"/>
      <c r="AF132" s="132">
        <v>125</v>
      </c>
      <c r="AG132" s="132"/>
      <c r="AH132" s="132"/>
      <c r="AI132" s="132"/>
      <c r="AJ132" s="132"/>
      <c r="AK132" s="132">
        <v>0</v>
      </c>
      <c r="AL132" s="132"/>
      <c r="AM132" s="132"/>
      <c r="AN132" s="132"/>
      <c r="AO132" s="132"/>
      <c r="AP132" s="132">
        <v>125</v>
      </c>
      <c r="AQ132" s="132"/>
      <c r="AR132" s="132"/>
      <c r="AS132" s="132"/>
      <c r="AT132" s="132"/>
      <c r="AU132" s="132">
        <v>100</v>
      </c>
      <c r="AV132" s="132"/>
      <c r="AW132" s="132"/>
      <c r="AX132" s="132"/>
      <c r="AY132" s="132"/>
      <c r="AZ132" s="132">
        <v>0</v>
      </c>
      <c r="BA132" s="132"/>
      <c r="BB132" s="132"/>
      <c r="BC132" s="132"/>
      <c r="BD132" s="132"/>
      <c r="BE132" s="132">
        <v>100</v>
      </c>
      <c r="BF132" s="132"/>
      <c r="BG132" s="132"/>
      <c r="BH132" s="132"/>
      <c r="BI132" s="132"/>
      <c r="BJ132" s="132">
        <f>BJ125/BE125%</f>
        <v>100</v>
      </c>
      <c r="BK132" s="132"/>
      <c r="BL132" s="132"/>
      <c r="BM132" s="132"/>
      <c r="BN132" s="132"/>
      <c r="BO132" s="132">
        <v>0</v>
      </c>
      <c r="BP132" s="132"/>
      <c r="BQ132" s="132"/>
      <c r="BR132" s="132"/>
      <c r="BS132" s="132"/>
      <c r="BT132" s="132">
        <v>0</v>
      </c>
      <c r="BU132" s="132"/>
      <c r="BV132" s="132"/>
      <c r="BW132" s="132"/>
      <c r="BX132" s="132"/>
    </row>
    <row r="133" spans="1:79" s="19" customFormat="1" ht="28" customHeight="1" x14ac:dyDescent="0.25">
      <c r="A133" s="69">
        <v>10</v>
      </c>
      <c r="B133" s="70"/>
      <c r="C133" s="70"/>
      <c r="D133" s="72" t="s">
        <v>191</v>
      </c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4"/>
      <c r="Q133" s="65" t="s">
        <v>190</v>
      </c>
      <c r="R133" s="65"/>
      <c r="S133" s="65"/>
      <c r="T133" s="65"/>
      <c r="U133" s="65"/>
      <c r="V133" s="48" t="s">
        <v>188</v>
      </c>
      <c r="W133" s="49"/>
      <c r="X133" s="49"/>
      <c r="Y133" s="49"/>
      <c r="Z133" s="49"/>
      <c r="AA133" s="49"/>
      <c r="AB133" s="49"/>
      <c r="AC133" s="49"/>
      <c r="AD133" s="49"/>
      <c r="AE133" s="50"/>
      <c r="AF133" s="132">
        <v>88</v>
      </c>
      <c r="AG133" s="132"/>
      <c r="AH133" s="132"/>
      <c r="AI133" s="132"/>
      <c r="AJ133" s="132"/>
      <c r="AK133" s="132">
        <v>0</v>
      </c>
      <c r="AL133" s="132"/>
      <c r="AM133" s="132"/>
      <c r="AN133" s="132"/>
      <c r="AO133" s="132"/>
      <c r="AP133" s="132">
        <v>88</v>
      </c>
      <c r="AQ133" s="132"/>
      <c r="AR133" s="132"/>
      <c r="AS133" s="132"/>
      <c r="AT133" s="132"/>
      <c r="AU133" s="132">
        <v>82</v>
      </c>
      <c r="AV133" s="132"/>
      <c r="AW133" s="132"/>
      <c r="AX133" s="132"/>
      <c r="AY133" s="132"/>
      <c r="AZ133" s="132">
        <v>0</v>
      </c>
      <c r="BA133" s="132"/>
      <c r="BB133" s="132"/>
      <c r="BC133" s="132"/>
      <c r="BD133" s="132"/>
      <c r="BE133" s="132">
        <v>79</v>
      </c>
      <c r="BF133" s="132"/>
      <c r="BG133" s="132"/>
      <c r="BH133" s="132"/>
      <c r="BI133" s="132"/>
      <c r="BJ133" s="75">
        <f>(1441425+317114)/2113041%</f>
        <v>83.223136702032761</v>
      </c>
      <c r="BK133" s="75"/>
      <c r="BL133" s="75"/>
      <c r="BM133" s="75"/>
      <c r="BN133" s="75"/>
      <c r="BO133" s="132">
        <v>0</v>
      </c>
      <c r="BP133" s="132"/>
      <c r="BQ133" s="132"/>
      <c r="BR133" s="132"/>
      <c r="BS133" s="132"/>
      <c r="BT133" s="75">
        <f>BJ133</f>
        <v>83.223136702032761</v>
      </c>
      <c r="BU133" s="132"/>
      <c r="BV133" s="132"/>
      <c r="BW133" s="132"/>
      <c r="BX133" s="132"/>
    </row>
    <row r="134" spans="1:79" s="18" customFormat="1" ht="13" x14ac:dyDescent="0.3"/>
    <row r="135" spans="1:79" s="18" customFormat="1" ht="14.25" customHeight="1" x14ac:dyDescent="0.3">
      <c r="A135" s="38" t="s">
        <v>238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</row>
    <row r="136" spans="1:79" s="26" customFormat="1" ht="19.5" customHeight="1" x14ac:dyDescent="0.25">
      <c r="A136" s="59" t="s">
        <v>6</v>
      </c>
      <c r="B136" s="60"/>
      <c r="C136" s="60"/>
      <c r="D136" s="65" t="s">
        <v>9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 t="s">
        <v>8</v>
      </c>
      <c r="R136" s="65"/>
      <c r="S136" s="65"/>
      <c r="T136" s="65"/>
      <c r="U136" s="65"/>
      <c r="V136" s="65" t="s">
        <v>7</v>
      </c>
      <c r="W136" s="65"/>
      <c r="X136" s="65"/>
      <c r="Y136" s="65"/>
      <c r="Z136" s="65"/>
      <c r="AA136" s="65"/>
      <c r="AB136" s="65"/>
      <c r="AC136" s="65"/>
      <c r="AD136" s="65"/>
      <c r="AE136" s="65"/>
      <c r="AF136" s="48" t="s">
        <v>229</v>
      </c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50"/>
      <c r="AU136" s="48" t="s">
        <v>234</v>
      </c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50"/>
    </row>
    <row r="137" spans="1:79" s="26" customFormat="1" ht="22.5" customHeight="1" x14ac:dyDescent="0.25">
      <c r="A137" s="62"/>
      <c r="B137" s="63"/>
      <c r="C137" s="63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 t="s">
        <v>4</v>
      </c>
      <c r="AG137" s="65"/>
      <c r="AH137" s="65"/>
      <c r="AI137" s="65"/>
      <c r="AJ137" s="65"/>
      <c r="AK137" s="65" t="s">
        <v>3</v>
      </c>
      <c r="AL137" s="65"/>
      <c r="AM137" s="65"/>
      <c r="AN137" s="65"/>
      <c r="AO137" s="65"/>
      <c r="AP137" s="65" t="s">
        <v>123</v>
      </c>
      <c r="AQ137" s="65"/>
      <c r="AR137" s="65"/>
      <c r="AS137" s="65"/>
      <c r="AT137" s="65"/>
      <c r="AU137" s="65" t="s">
        <v>4</v>
      </c>
      <c r="AV137" s="65"/>
      <c r="AW137" s="65"/>
      <c r="AX137" s="65"/>
      <c r="AY137" s="65"/>
      <c r="AZ137" s="65" t="s">
        <v>3</v>
      </c>
      <c r="BA137" s="65"/>
      <c r="BB137" s="65"/>
      <c r="BC137" s="65"/>
      <c r="BD137" s="65"/>
      <c r="BE137" s="65" t="s">
        <v>90</v>
      </c>
      <c r="BF137" s="65"/>
      <c r="BG137" s="65"/>
      <c r="BH137" s="65"/>
      <c r="BI137" s="65"/>
    </row>
    <row r="138" spans="1:79" s="25" customFormat="1" ht="15" customHeight="1" x14ac:dyDescent="0.25">
      <c r="A138" s="54">
        <v>1</v>
      </c>
      <c r="B138" s="55"/>
      <c r="C138" s="55"/>
      <c r="D138" s="84">
        <v>2</v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>
        <v>3</v>
      </c>
      <c r="R138" s="84"/>
      <c r="S138" s="84"/>
      <c r="T138" s="84"/>
      <c r="U138" s="84"/>
      <c r="V138" s="84">
        <v>4</v>
      </c>
      <c r="W138" s="84"/>
      <c r="X138" s="84"/>
      <c r="Y138" s="84"/>
      <c r="Z138" s="84"/>
      <c r="AA138" s="84"/>
      <c r="AB138" s="84"/>
      <c r="AC138" s="84"/>
      <c r="AD138" s="84"/>
      <c r="AE138" s="84"/>
      <c r="AF138" s="84">
        <v>5</v>
      </c>
      <c r="AG138" s="84"/>
      <c r="AH138" s="84"/>
      <c r="AI138" s="84"/>
      <c r="AJ138" s="84"/>
      <c r="AK138" s="84">
        <v>6</v>
      </c>
      <c r="AL138" s="84"/>
      <c r="AM138" s="84"/>
      <c r="AN138" s="84"/>
      <c r="AO138" s="84"/>
      <c r="AP138" s="84">
        <v>7</v>
      </c>
      <c r="AQ138" s="84"/>
      <c r="AR138" s="84"/>
      <c r="AS138" s="84"/>
      <c r="AT138" s="84"/>
      <c r="AU138" s="84">
        <v>8</v>
      </c>
      <c r="AV138" s="84"/>
      <c r="AW138" s="84"/>
      <c r="AX138" s="84"/>
      <c r="AY138" s="84"/>
      <c r="AZ138" s="84">
        <v>9</v>
      </c>
      <c r="BA138" s="84"/>
      <c r="BB138" s="84"/>
      <c r="BC138" s="84"/>
      <c r="BD138" s="84"/>
      <c r="BE138" s="84">
        <v>10</v>
      </c>
      <c r="BF138" s="84"/>
      <c r="BG138" s="84"/>
      <c r="BH138" s="84"/>
      <c r="BI138" s="84"/>
    </row>
    <row r="139" spans="1:79" s="18" customFormat="1" ht="15.75" hidden="1" customHeight="1" x14ac:dyDescent="0.3">
      <c r="A139" s="69" t="s">
        <v>153</v>
      </c>
      <c r="B139" s="70"/>
      <c r="C139" s="70"/>
      <c r="D139" s="130" t="s">
        <v>57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 t="s">
        <v>70</v>
      </c>
      <c r="R139" s="130"/>
      <c r="S139" s="130"/>
      <c r="T139" s="130"/>
      <c r="U139" s="130"/>
      <c r="V139" s="130" t="s">
        <v>71</v>
      </c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83" t="s">
        <v>107</v>
      </c>
      <c r="AG139" s="83"/>
      <c r="AH139" s="83"/>
      <c r="AI139" s="83"/>
      <c r="AJ139" s="83"/>
      <c r="AK139" s="127" t="s">
        <v>108</v>
      </c>
      <c r="AL139" s="127"/>
      <c r="AM139" s="127"/>
      <c r="AN139" s="127"/>
      <c r="AO139" s="127"/>
      <c r="AP139" s="123" t="s">
        <v>181</v>
      </c>
      <c r="AQ139" s="123"/>
      <c r="AR139" s="123"/>
      <c r="AS139" s="123"/>
      <c r="AT139" s="123"/>
      <c r="AU139" s="83" t="s">
        <v>109</v>
      </c>
      <c r="AV139" s="83"/>
      <c r="AW139" s="83"/>
      <c r="AX139" s="83"/>
      <c r="AY139" s="83"/>
      <c r="AZ139" s="127" t="s">
        <v>110</v>
      </c>
      <c r="BA139" s="127"/>
      <c r="BB139" s="127"/>
      <c r="BC139" s="127"/>
      <c r="BD139" s="127"/>
      <c r="BE139" s="123" t="s">
        <v>181</v>
      </c>
      <c r="BF139" s="123"/>
      <c r="BG139" s="123"/>
      <c r="BH139" s="123"/>
      <c r="BI139" s="123"/>
      <c r="CA139" s="18" t="s">
        <v>39</v>
      </c>
    </row>
    <row r="140" spans="1:79" s="20" customFormat="1" ht="14" x14ac:dyDescent="0.25">
      <c r="A140" s="85">
        <v>0</v>
      </c>
      <c r="B140" s="86"/>
      <c r="C140" s="86"/>
      <c r="D140" s="128" t="s">
        <v>180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CA140" s="20" t="s">
        <v>40</v>
      </c>
    </row>
    <row r="141" spans="1:79" s="19" customFormat="1" ht="17" customHeight="1" x14ac:dyDescent="0.25">
      <c r="A141" s="69">
        <v>1</v>
      </c>
      <c r="B141" s="70"/>
      <c r="C141" s="70"/>
      <c r="D141" s="72" t="s">
        <v>253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4"/>
      <c r="Q141" s="65" t="s">
        <v>246</v>
      </c>
      <c r="R141" s="65"/>
      <c r="S141" s="65"/>
      <c r="T141" s="65"/>
      <c r="U141" s="65"/>
      <c r="V141" s="65" t="s">
        <v>183</v>
      </c>
      <c r="W141" s="65"/>
      <c r="X141" s="65"/>
      <c r="Y141" s="65"/>
      <c r="Z141" s="65"/>
      <c r="AA141" s="65"/>
      <c r="AB141" s="65"/>
      <c r="AC141" s="65"/>
      <c r="AD141" s="65"/>
      <c r="AE141" s="65"/>
      <c r="AF141" s="132">
        <v>7</v>
      </c>
      <c r="AG141" s="132"/>
      <c r="AH141" s="132"/>
      <c r="AI141" s="132"/>
      <c r="AJ141" s="132"/>
      <c r="AK141" s="132">
        <v>0</v>
      </c>
      <c r="AL141" s="132"/>
      <c r="AM141" s="132"/>
      <c r="AN141" s="132"/>
      <c r="AO141" s="132"/>
      <c r="AP141" s="132">
        <v>7</v>
      </c>
      <c r="AQ141" s="132"/>
      <c r="AR141" s="132"/>
      <c r="AS141" s="132"/>
      <c r="AT141" s="132"/>
      <c r="AU141" s="132">
        <v>7</v>
      </c>
      <c r="AV141" s="132"/>
      <c r="AW141" s="132"/>
      <c r="AX141" s="132"/>
      <c r="AY141" s="132"/>
      <c r="AZ141" s="132">
        <v>0</v>
      </c>
      <c r="BA141" s="132"/>
      <c r="BB141" s="132"/>
      <c r="BC141" s="132"/>
      <c r="BD141" s="132"/>
      <c r="BE141" s="132">
        <v>7</v>
      </c>
      <c r="BF141" s="132"/>
      <c r="BG141" s="132"/>
      <c r="BH141" s="132"/>
      <c r="BI141" s="132"/>
    </row>
    <row r="142" spans="1:79" s="19" customFormat="1" ht="28" hidden="1" customHeight="1" x14ac:dyDescent="0.25">
      <c r="A142" s="69">
        <v>2</v>
      </c>
      <c r="B142" s="70"/>
      <c r="C142" s="70"/>
      <c r="D142" s="137" t="s">
        <v>254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9"/>
      <c r="Q142" s="65" t="s">
        <v>184</v>
      </c>
      <c r="R142" s="65"/>
      <c r="S142" s="65"/>
      <c r="T142" s="65"/>
      <c r="U142" s="65"/>
      <c r="V142" s="65" t="s">
        <v>245</v>
      </c>
      <c r="W142" s="65"/>
      <c r="X142" s="65"/>
      <c r="Y142" s="65"/>
      <c r="Z142" s="65"/>
      <c r="AA142" s="65"/>
      <c r="AB142" s="65"/>
      <c r="AC142" s="65"/>
      <c r="AD142" s="65"/>
      <c r="AE142" s="65"/>
      <c r="AF142" s="132">
        <v>0</v>
      </c>
      <c r="AG142" s="132"/>
      <c r="AH142" s="132"/>
      <c r="AI142" s="132"/>
      <c r="AJ142" s="132"/>
      <c r="AK142" s="132">
        <v>0</v>
      </c>
      <c r="AL142" s="132"/>
      <c r="AM142" s="132"/>
      <c r="AN142" s="132"/>
      <c r="AO142" s="132"/>
      <c r="AP142" s="132">
        <v>0</v>
      </c>
      <c r="AQ142" s="132"/>
      <c r="AR142" s="132"/>
      <c r="AS142" s="132"/>
      <c r="AT142" s="132"/>
      <c r="AU142" s="132">
        <v>0</v>
      </c>
      <c r="AV142" s="132"/>
      <c r="AW142" s="132"/>
      <c r="AX142" s="132"/>
      <c r="AY142" s="132"/>
      <c r="AZ142" s="132">
        <v>0</v>
      </c>
      <c r="BA142" s="132"/>
      <c r="BB142" s="132"/>
      <c r="BC142" s="132"/>
      <c r="BD142" s="132"/>
      <c r="BE142" s="132">
        <v>0</v>
      </c>
      <c r="BF142" s="132"/>
      <c r="BG142" s="132"/>
      <c r="BH142" s="132"/>
      <c r="BI142" s="132"/>
    </row>
    <row r="143" spans="1:79" s="20" customFormat="1" ht="13" x14ac:dyDescent="0.25">
      <c r="A143" s="85">
        <v>0</v>
      </c>
      <c r="B143" s="86"/>
      <c r="C143" s="86"/>
      <c r="D143" s="133" t="s">
        <v>185</v>
      </c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5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</row>
    <row r="144" spans="1:79" s="19" customFormat="1" ht="28" customHeight="1" x14ac:dyDescent="0.25">
      <c r="A144" s="69">
        <v>3</v>
      </c>
      <c r="B144" s="70"/>
      <c r="C144" s="70"/>
      <c r="D144" s="72" t="s">
        <v>255</v>
      </c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4"/>
      <c r="Q144" s="65" t="s">
        <v>186</v>
      </c>
      <c r="R144" s="65"/>
      <c r="S144" s="65"/>
      <c r="T144" s="65"/>
      <c r="U144" s="65"/>
      <c r="V144" s="48" t="s">
        <v>248</v>
      </c>
      <c r="W144" s="49"/>
      <c r="X144" s="49"/>
      <c r="Y144" s="49"/>
      <c r="Z144" s="49"/>
      <c r="AA144" s="49"/>
      <c r="AB144" s="49"/>
      <c r="AC144" s="49"/>
      <c r="AD144" s="49"/>
      <c r="AE144" s="50"/>
      <c r="AF144" s="132">
        <v>700</v>
      </c>
      <c r="AG144" s="132"/>
      <c r="AH144" s="132"/>
      <c r="AI144" s="132"/>
      <c r="AJ144" s="132"/>
      <c r="AK144" s="132">
        <v>0</v>
      </c>
      <c r="AL144" s="132"/>
      <c r="AM144" s="132"/>
      <c r="AN144" s="132"/>
      <c r="AO144" s="132"/>
      <c r="AP144" s="132">
        <v>700</v>
      </c>
      <c r="AQ144" s="132"/>
      <c r="AR144" s="132"/>
      <c r="AS144" s="132"/>
      <c r="AT144" s="132"/>
      <c r="AU144" s="132">
        <v>700</v>
      </c>
      <c r="AV144" s="132"/>
      <c r="AW144" s="132"/>
      <c r="AX144" s="132"/>
      <c r="AY144" s="132"/>
      <c r="AZ144" s="132">
        <v>0</v>
      </c>
      <c r="BA144" s="132"/>
      <c r="BB144" s="132"/>
      <c r="BC144" s="132"/>
      <c r="BD144" s="132"/>
      <c r="BE144" s="132">
        <v>700</v>
      </c>
      <c r="BF144" s="132"/>
      <c r="BG144" s="132"/>
      <c r="BH144" s="132"/>
      <c r="BI144" s="132"/>
    </row>
    <row r="145" spans="1:79" s="19" customFormat="1" ht="28" hidden="1" customHeight="1" x14ac:dyDescent="0.25">
      <c r="A145" s="69">
        <v>4</v>
      </c>
      <c r="B145" s="70"/>
      <c r="C145" s="70"/>
      <c r="D145" s="137" t="s">
        <v>256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9"/>
      <c r="Q145" s="65" t="s">
        <v>186</v>
      </c>
      <c r="R145" s="65"/>
      <c r="S145" s="65"/>
      <c r="T145" s="65"/>
      <c r="U145" s="65"/>
      <c r="V145" s="48" t="s">
        <v>250</v>
      </c>
      <c r="W145" s="49"/>
      <c r="X145" s="49"/>
      <c r="Y145" s="49"/>
      <c r="Z145" s="49"/>
      <c r="AA145" s="49"/>
      <c r="AB145" s="49"/>
      <c r="AC145" s="49"/>
      <c r="AD145" s="49"/>
      <c r="AE145" s="50"/>
      <c r="AF145" s="132">
        <v>0</v>
      </c>
      <c r="AG145" s="132"/>
      <c r="AH145" s="132"/>
      <c r="AI145" s="132"/>
      <c r="AJ145" s="132"/>
      <c r="AK145" s="132">
        <v>0</v>
      </c>
      <c r="AL145" s="132"/>
      <c r="AM145" s="132"/>
      <c r="AN145" s="132"/>
      <c r="AO145" s="132"/>
      <c r="AP145" s="132">
        <v>0</v>
      </c>
      <c r="AQ145" s="132"/>
      <c r="AR145" s="132"/>
      <c r="AS145" s="132"/>
      <c r="AT145" s="132"/>
      <c r="AU145" s="132">
        <v>0</v>
      </c>
      <c r="AV145" s="132"/>
      <c r="AW145" s="132"/>
      <c r="AX145" s="132"/>
      <c r="AY145" s="132"/>
      <c r="AZ145" s="132">
        <v>0</v>
      </c>
      <c r="BA145" s="132"/>
      <c r="BB145" s="132"/>
      <c r="BC145" s="132"/>
      <c r="BD145" s="132"/>
      <c r="BE145" s="132">
        <v>0</v>
      </c>
      <c r="BF145" s="132"/>
      <c r="BG145" s="132"/>
      <c r="BH145" s="132"/>
      <c r="BI145" s="132"/>
    </row>
    <row r="146" spans="1:79" s="20" customFormat="1" ht="13" x14ac:dyDescent="0.25">
      <c r="A146" s="85">
        <v>0</v>
      </c>
      <c r="B146" s="86"/>
      <c r="C146" s="86"/>
      <c r="D146" s="133" t="s">
        <v>187</v>
      </c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5"/>
      <c r="Q146" s="129"/>
      <c r="R146" s="129"/>
      <c r="S146" s="129"/>
      <c r="T146" s="129"/>
      <c r="U146" s="129"/>
      <c r="V146" s="168"/>
      <c r="W146" s="169"/>
      <c r="X146" s="169"/>
      <c r="Y146" s="169"/>
      <c r="Z146" s="169"/>
      <c r="AA146" s="169"/>
      <c r="AB146" s="169"/>
      <c r="AC146" s="169"/>
      <c r="AD146" s="169"/>
      <c r="AE146" s="170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</row>
    <row r="147" spans="1:79" s="19" customFormat="1" ht="28" customHeight="1" x14ac:dyDescent="0.25">
      <c r="A147" s="69">
        <v>5</v>
      </c>
      <c r="B147" s="70"/>
      <c r="C147" s="70"/>
      <c r="D147" s="72" t="s">
        <v>257</v>
      </c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4"/>
      <c r="Q147" s="65" t="s">
        <v>182</v>
      </c>
      <c r="R147" s="65"/>
      <c r="S147" s="65"/>
      <c r="T147" s="65"/>
      <c r="U147" s="65"/>
      <c r="V147" s="48" t="s">
        <v>188</v>
      </c>
      <c r="W147" s="49"/>
      <c r="X147" s="49"/>
      <c r="Y147" s="49"/>
      <c r="Z147" s="49"/>
      <c r="AA147" s="49"/>
      <c r="AB147" s="49"/>
      <c r="AC147" s="49"/>
      <c r="AD147" s="49"/>
      <c r="AE147" s="50"/>
      <c r="AF147" s="132">
        <v>26</v>
      </c>
      <c r="AG147" s="132"/>
      <c r="AH147" s="132"/>
      <c r="AI147" s="132"/>
      <c r="AJ147" s="132"/>
      <c r="AK147" s="132">
        <v>0</v>
      </c>
      <c r="AL147" s="132"/>
      <c r="AM147" s="132"/>
      <c r="AN147" s="132"/>
      <c r="AO147" s="132"/>
      <c r="AP147" s="132">
        <v>26</v>
      </c>
      <c r="AQ147" s="132"/>
      <c r="AR147" s="132"/>
      <c r="AS147" s="132"/>
      <c r="AT147" s="132"/>
      <c r="AU147" s="132">
        <v>26</v>
      </c>
      <c r="AV147" s="132"/>
      <c r="AW147" s="132"/>
      <c r="AX147" s="132"/>
      <c r="AY147" s="132"/>
      <c r="AZ147" s="132">
        <v>0</v>
      </c>
      <c r="BA147" s="132"/>
      <c r="BB147" s="132"/>
      <c r="BC147" s="132"/>
      <c r="BD147" s="132"/>
      <c r="BE147" s="132">
        <v>26</v>
      </c>
      <c r="BF147" s="132"/>
      <c r="BG147" s="132"/>
      <c r="BH147" s="132"/>
      <c r="BI147" s="132"/>
    </row>
    <row r="148" spans="1:79" s="19" customFormat="1" ht="28" customHeight="1" x14ac:dyDescent="0.25">
      <c r="A148" s="69">
        <v>8</v>
      </c>
      <c r="B148" s="70"/>
      <c r="C148" s="70"/>
      <c r="D148" s="72" t="s">
        <v>263</v>
      </c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4"/>
      <c r="Q148" s="65" t="s">
        <v>182</v>
      </c>
      <c r="R148" s="65"/>
      <c r="S148" s="65"/>
      <c r="T148" s="65"/>
      <c r="U148" s="65"/>
      <c r="V148" s="48" t="s">
        <v>249</v>
      </c>
      <c r="W148" s="49"/>
      <c r="X148" s="49"/>
      <c r="Y148" s="49"/>
      <c r="Z148" s="49"/>
      <c r="AA148" s="49"/>
      <c r="AB148" s="49"/>
      <c r="AC148" s="49"/>
      <c r="AD148" s="49"/>
      <c r="AE148" s="50"/>
      <c r="AF148" s="132">
        <v>90</v>
      </c>
      <c r="AG148" s="132"/>
      <c r="AH148" s="132"/>
      <c r="AI148" s="132"/>
      <c r="AJ148" s="132"/>
      <c r="AK148" s="132">
        <v>0</v>
      </c>
      <c r="AL148" s="132"/>
      <c r="AM148" s="132"/>
      <c r="AN148" s="132"/>
      <c r="AO148" s="132"/>
      <c r="AP148" s="132">
        <v>90</v>
      </c>
      <c r="AQ148" s="132"/>
      <c r="AR148" s="132"/>
      <c r="AS148" s="132"/>
      <c r="AT148" s="132"/>
      <c r="AU148" s="132">
        <v>90</v>
      </c>
      <c r="AV148" s="132"/>
      <c r="AW148" s="132"/>
      <c r="AX148" s="132"/>
      <c r="AY148" s="132"/>
      <c r="AZ148" s="132">
        <v>0</v>
      </c>
      <c r="BA148" s="132"/>
      <c r="BB148" s="132"/>
      <c r="BC148" s="132"/>
      <c r="BD148" s="132"/>
      <c r="BE148" s="132">
        <v>90</v>
      </c>
      <c r="BF148" s="132"/>
      <c r="BG148" s="132"/>
      <c r="BH148" s="132"/>
      <c r="BI148" s="132"/>
    </row>
    <row r="149" spans="1:79" s="20" customFormat="1" ht="13" x14ac:dyDescent="0.25">
      <c r="A149" s="85">
        <v>0</v>
      </c>
      <c r="B149" s="86"/>
      <c r="C149" s="86"/>
      <c r="D149" s="133" t="s">
        <v>189</v>
      </c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5"/>
      <c r="Q149" s="129"/>
      <c r="R149" s="129"/>
      <c r="S149" s="129"/>
      <c r="T149" s="129"/>
      <c r="U149" s="129"/>
      <c r="V149" s="168"/>
      <c r="W149" s="169"/>
      <c r="X149" s="169"/>
      <c r="Y149" s="169"/>
      <c r="Z149" s="169"/>
      <c r="AA149" s="169"/>
      <c r="AB149" s="169"/>
      <c r="AC149" s="169"/>
      <c r="AD149" s="169"/>
      <c r="AE149" s="170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</row>
    <row r="150" spans="1:79" s="19" customFormat="1" ht="56" customHeight="1" x14ac:dyDescent="0.25">
      <c r="A150" s="69">
        <v>6</v>
      </c>
      <c r="B150" s="70"/>
      <c r="C150" s="70"/>
      <c r="D150" s="72" t="s">
        <v>258</v>
      </c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4"/>
      <c r="Q150" s="65" t="s">
        <v>190</v>
      </c>
      <c r="R150" s="65"/>
      <c r="S150" s="65"/>
      <c r="T150" s="65"/>
      <c r="U150" s="65"/>
      <c r="V150" s="48" t="s">
        <v>188</v>
      </c>
      <c r="W150" s="49"/>
      <c r="X150" s="49"/>
      <c r="Y150" s="49"/>
      <c r="Z150" s="49"/>
      <c r="AA150" s="49"/>
      <c r="AB150" s="49"/>
      <c r="AC150" s="49"/>
      <c r="AD150" s="49"/>
      <c r="AE150" s="50"/>
      <c r="AF150" s="132">
        <v>100</v>
      </c>
      <c r="AG150" s="132"/>
      <c r="AH150" s="132"/>
      <c r="AI150" s="132"/>
      <c r="AJ150" s="132"/>
      <c r="AK150" s="132">
        <v>0</v>
      </c>
      <c r="AL150" s="132"/>
      <c r="AM150" s="132"/>
      <c r="AN150" s="132"/>
      <c r="AO150" s="132"/>
      <c r="AP150" s="132">
        <v>100</v>
      </c>
      <c r="AQ150" s="132"/>
      <c r="AR150" s="132"/>
      <c r="AS150" s="132"/>
      <c r="AT150" s="132"/>
      <c r="AU150" s="132">
        <v>100</v>
      </c>
      <c r="AV150" s="132"/>
      <c r="AW150" s="132"/>
      <c r="AX150" s="132"/>
      <c r="AY150" s="132"/>
      <c r="AZ150" s="132">
        <v>0</v>
      </c>
      <c r="BA150" s="132"/>
      <c r="BB150" s="132"/>
      <c r="BC150" s="132"/>
      <c r="BD150" s="132"/>
      <c r="BE150" s="132">
        <v>100</v>
      </c>
      <c r="BF150" s="132"/>
      <c r="BG150" s="132"/>
      <c r="BH150" s="132"/>
      <c r="BI150" s="132"/>
    </row>
    <row r="151" spans="1:79" s="19" customFormat="1" ht="32" customHeight="1" x14ac:dyDescent="0.25">
      <c r="A151" s="69">
        <v>7</v>
      </c>
      <c r="B151" s="70"/>
      <c r="C151" s="70"/>
      <c r="D151" s="72" t="s">
        <v>191</v>
      </c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4"/>
      <c r="Q151" s="65" t="s">
        <v>190</v>
      </c>
      <c r="R151" s="65"/>
      <c r="S151" s="65"/>
      <c r="T151" s="65"/>
      <c r="U151" s="65"/>
      <c r="V151" s="48" t="s">
        <v>188</v>
      </c>
      <c r="W151" s="49"/>
      <c r="X151" s="49"/>
      <c r="Y151" s="49"/>
      <c r="Z151" s="49"/>
      <c r="AA151" s="49"/>
      <c r="AB151" s="49"/>
      <c r="AC151" s="49"/>
      <c r="AD151" s="49"/>
      <c r="AE151" s="50"/>
      <c r="AF151" s="132">
        <v>100</v>
      </c>
      <c r="AG151" s="132"/>
      <c r="AH151" s="132"/>
      <c r="AI151" s="132"/>
      <c r="AJ151" s="132"/>
      <c r="AK151" s="132">
        <v>0</v>
      </c>
      <c r="AL151" s="132"/>
      <c r="AM151" s="132"/>
      <c r="AN151" s="132"/>
      <c r="AO151" s="132"/>
      <c r="AP151" s="132">
        <v>100</v>
      </c>
      <c r="AQ151" s="132"/>
      <c r="AR151" s="132"/>
      <c r="AS151" s="132"/>
      <c r="AT151" s="132"/>
      <c r="AU151" s="132">
        <v>100</v>
      </c>
      <c r="AV151" s="132"/>
      <c r="AW151" s="132"/>
      <c r="AX151" s="132"/>
      <c r="AY151" s="132"/>
      <c r="AZ151" s="132">
        <v>0</v>
      </c>
      <c r="BA151" s="132"/>
      <c r="BB151" s="132"/>
      <c r="BC151" s="132"/>
      <c r="BD151" s="132"/>
      <c r="BE151" s="132">
        <v>100</v>
      </c>
      <c r="BF151" s="132"/>
      <c r="BG151" s="132"/>
      <c r="BH151" s="132"/>
      <c r="BI151" s="132"/>
    </row>
    <row r="152" spans="1:79" s="18" customFormat="1" ht="13" x14ac:dyDescent="0.3"/>
    <row r="153" spans="1:79" s="18" customFormat="1" ht="14.25" customHeight="1" x14ac:dyDescent="0.3">
      <c r="A153" s="38" t="s">
        <v>124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</row>
    <row r="154" spans="1:79" s="18" customFormat="1" ht="15" customHeight="1" x14ac:dyDescent="0.3">
      <c r="A154" s="82" t="s">
        <v>207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</row>
    <row r="155" spans="1:79" s="26" customFormat="1" ht="13" customHeight="1" x14ac:dyDescent="0.25">
      <c r="A155" s="59" t="s">
        <v>19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1"/>
      <c r="U155" s="65" t="s">
        <v>208</v>
      </c>
      <c r="V155" s="65"/>
      <c r="W155" s="65"/>
      <c r="X155" s="65"/>
      <c r="Y155" s="65"/>
      <c r="Z155" s="65"/>
      <c r="AA155" s="65"/>
      <c r="AB155" s="65"/>
      <c r="AC155" s="65"/>
      <c r="AD155" s="65"/>
      <c r="AE155" s="65" t="s">
        <v>211</v>
      </c>
      <c r="AF155" s="65"/>
      <c r="AG155" s="65"/>
      <c r="AH155" s="65"/>
      <c r="AI155" s="65"/>
      <c r="AJ155" s="65"/>
      <c r="AK155" s="65"/>
      <c r="AL155" s="65"/>
      <c r="AM155" s="65"/>
      <c r="AN155" s="65"/>
      <c r="AO155" s="65" t="s">
        <v>218</v>
      </c>
      <c r="AP155" s="65"/>
      <c r="AQ155" s="65"/>
      <c r="AR155" s="65"/>
      <c r="AS155" s="65"/>
      <c r="AT155" s="65"/>
      <c r="AU155" s="65"/>
      <c r="AV155" s="65"/>
      <c r="AW155" s="65"/>
      <c r="AX155" s="65"/>
      <c r="AY155" s="65" t="s">
        <v>229</v>
      </c>
      <c r="AZ155" s="65"/>
      <c r="BA155" s="65"/>
      <c r="BB155" s="65"/>
      <c r="BC155" s="65"/>
      <c r="BD155" s="65"/>
      <c r="BE155" s="65"/>
      <c r="BF155" s="65"/>
      <c r="BG155" s="65"/>
      <c r="BH155" s="65"/>
      <c r="BI155" s="65" t="s">
        <v>234</v>
      </c>
      <c r="BJ155" s="65"/>
      <c r="BK155" s="65"/>
      <c r="BL155" s="65"/>
      <c r="BM155" s="65"/>
      <c r="BN155" s="65"/>
      <c r="BO155" s="65"/>
      <c r="BP155" s="65"/>
      <c r="BQ155" s="65"/>
      <c r="BR155" s="65"/>
    </row>
    <row r="156" spans="1:79" s="26" customFormat="1" ht="30" customHeight="1" x14ac:dyDescent="0.2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4"/>
      <c r="U156" s="65" t="s">
        <v>4</v>
      </c>
      <c r="V156" s="65"/>
      <c r="W156" s="65"/>
      <c r="X156" s="65"/>
      <c r="Y156" s="65"/>
      <c r="Z156" s="65" t="s">
        <v>3</v>
      </c>
      <c r="AA156" s="65"/>
      <c r="AB156" s="65"/>
      <c r="AC156" s="65"/>
      <c r="AD156" s="65"/>
      <c r="AE156" s="65" t="s">
        <v>4</v>
      </c>
      <c r="AF156" s="65"/>
      <c r="AG156" s="65"/>
      <c r="AH156" s="65"/>
      <c r="AI156" s="65"/>
      <c r="AJ156" s="65" t="s">
        <v>3</v>
      </c>
      <c r="AK156" s="65"/>
      <c r="AL156" s="65"/>
      <c r="AM156" s="65"/>
      <c r="AN156" s="65"/>
      <c r="AO156" s="65" t="s">
        <v>4</v>
      </c>
      <c r="AP156" s="65"/>
      <c r="AQ156" s="65"/>
      <c r="AR156" s="65"/>
      <c r="AS156" s="65"/>
      <c r="AT156" s="65" t="s">
        <v>3</v>
      </c>
      <c r="AU156" s="65"/>
      <c r="AV156" s="65"/>
      <c r="AW156" s="65"/>
      <c r="AX156" s="65"/>
      <c r="AY156" s="65" t="s">
        <v>4</v>
      </c>
      <c r="AZ156" s="65"/>
      <c r="BA156" s="65"/>
      <c r="BB156" s="65"/>
      <c r="BC156" s="65"/>
      <c r="BD156" s="65" t="s">
        <v>3</v>
      </c>
      <c r="BE156" s="65"/>
      <c r="BF156" s="65"/>
      <c r="BG156" s="65"/>
      <c r="BH156" s="65"/>
      <c r="BI156" s="65" t="s">
        <v>4</v>
      </c>
      <c r="BJ156" s="65"/>
      <c r="BK156" s="65"/>
      <c r="BL156" s="65"/>
      <c r="BM156" s="65"/>
      <c r="BN156" s="65" t="s">
        <v>3</v>
      </c>
      <c r="BO156" s="65"/>
      <c r="BP156" s="65"/>
      <c r="BQ156" s="65"/>
      <c r="BR156" s="65"/>
    </row>
    <row r="157" spans="1:79" s="25" customFormat="1" ht="15" customHeight="1" x14ac:dyDescent="0.25">
      <c r="A157" s="54">
        <v>1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6"/>
      <c r="U157" s="84">
        <v>2</v>
      </c>
      <c r="V157" s="84"/>
      <c r="W157" s="84"/>
      <c r="X157" s="84"/>
      <c r="Y157" s="84"/>
      <c r="Z157" s="84">
        <v>3</v>
      </c>
      <c r="AA157" s="84"/>
      <c r="AB157" s="84"/>
      <c r="AC157" s="84"/>
      <c r="AD157" s="84"/>
      <c r="AE157" s="84">
        <v>4</v>
      </c>
      <c r="AF157" s="84"/>
      <c r="AG157" s="84"/>
      <c r="AH157" s="84"/>
      <c r="AI157" s="84"/>
      <c r="AJ157" s="84">
        <v>5</v>
      </c>
      <c r="AK157" s="84"/>
      <c r="AL157" s="84"/>
      <c r="AM157" s="84"/>
      <c r="AN157" s="84"/>
      <c r="AO157" s="84">
        <v>6</v>
      </c>
      <c r="AP157" s="84"/>
      <c r="AQ157" s="84"/>
      <c r="AR157" s="84"/>
      <c r="AS157" s="84"/>
      <c r="AT157" s="84">
        <v>7</v>
      </c>
      <c r="AU157" s="84"/>
      <c r="AV157" s="84"/>
      <c r="AW157" s="84"/>
      <c r="AX157" s="84"/>
      <c r="AY157" s="84">
        <v>8</v>
      </c>
      <c r="AZ157" s="84"/>
      <c r="BA157" s="84"/>
      <c r="BB157" s="84"/>
      <c r="BC157" s="84"/>
      <c r="BD157" s="84">
        <v>9</v>
      </c>
      <c r="BE157" s="84"/>
      <c r="BF157" s="84"/>
      <c r="BG157" s="84"/>
      <c r="BH157" s="84"/>
      <c r="BI157" s="84">
        <v>10</v>
      </c>
      <c r="BJ157" s="84"/>
      <c r="BK157" s="84"/>
      <c r="BL157" s="84"/>
      <c r="BM157" s="84"/>
      <c r="BN157" s="84">
        <v>11</v>
      </c>
      <c r="BO157" s="84"/>
      <c r="BP157" s="84"/>
      <c r="BQ157" s="84"/>
      <c r="BR157" s="84"/>
    </row>
    <row r="158" spans="1:79" s="18" customFormat="1" ht="15.75" hidden="1" customHeight="1" x14ac:dyDescent="0.3">
      <c r="A158" s="69" t="s">
        <v>57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1"/>
      <c r="U158" s="83" t="s">
        <v>65</v>
      </c>
      <c r="V158" s="83"/>
      <c r="W158" s="83"/>
      <c r="X158" s="83"/>
      <c r="Y158" s="83"/>
      <c r="Z158" s="127" t="s">
        <v>66</v>
      </c>
      <c r="AA158" s="127"/>
      <c r="AB158" s="127"/>
      <c r="AC158" s="127"/>
      <c r="AD158" s="127"/>
      <c r="AE158" s="83" t="s">
        <v>67</v>
      </c>
      <c r="AF158" s="83"/>
      <c r="AG158" s="83"/>
      <c r="AH158" s="83"/>
      <c r="AI158" s="83"/>
      <c r="AJ158" s="127" t="s">
        <v>68</v>
      </c>
      <c r="AK158" s="127"/>
      <c r="AL158" s="127"/>
      <c r="AM158" s="127"/>
      <c r="AN158" s="127"/>
      <c r="AO158" s="83" t="s">
        <v>58</v>
      </c>
      <c r="AP158" s="83"/>
      <c r="AQ158" s="83"/>
      <c r="AR158" s="83"/>
      <c r="AS158" s="83"/>
      <c r="AT158" s="127" t="s">
        <v>59</v>
      </c>
      <c r="AU158" s="127"/>
      <c r="AV158" s="127"/>
      <c r="AW158" s="127"/>
      <c r="AX158" s="127"/>
      <c r="AY158" s="83" t="s">
        <v>60</v>
      </c>
      <c r="AZ158" s="83"/>
      <c r="BA158" s="83"/>
      <c r="BB158" s="83"/>
      <c r="BC158" s="83"/>
      <c r="BD158" s="127" t="s">
        <v>61</v>
      </c>
      <c r="BE158" s="127"/>
      <c r="BF158" s="127"/>
      <c r="BG158" s="127"/>
      <c r="BH158" s="127"/>
      <c r="BI158" s="83" t="s">
        <v>62</v>
      </c>
      <c r="BJ158" s="83"/>
      <c r="BK158" s="83"/>
      <c r="BL158" s="83"/>
      <c r="BM158" s="83"/>
      <c r="BN158" s="127" t="s">
        <v>63</v>
      </c>
      <c r="BO158" s="127"/>
      <c r="BP158" s="127"/>
      <c r="BQ158" s="127"/>
      <c r="BR158" s="127"/>
      <c r="CA158" s="18" t="s">
        <v>41</v>
      </c>
    </row>
    <row r="159" spans="1:79" s="20" customFormat="1" ht="12.75" customHeight="1" x14ac:dyDescent="0.25">
      <c r="A159" s="88" t="s">
        <v>192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90"/>
      <c r="U159" s="144">
        <v>659930</v>
      </c>
      <c r="V159" s="144"/>
      <c r="W159" s="144"/>
      <c r="X159" s="144"/>
      <c r="Y159" s="144"/>
      <c r="Z159" s="144">
        <v>0</v>
      </c>
      <c r="AA159" s="144"/>
      <c r="AB159" s="144"/>
      <c r="AC159" s="144"/>
      <c r="AD159" s="144"/>
      <c r="AE159" s="144">
        <v>666522</v>
      </c>
      <c r="AF159" s="144"/>
      <c r="AG159" s="144"/>
      <c r="AH159" s="144"/>
      <c r="AI159" s="144"/>
      <c r="AJ159" s="144">
        <v>0</v>
      </c>
      <c r="AK159" s="144"/>
      <c r="AL159" s="144"/>
      <c r="AM159" s="144"/>
      <c r="AN159" s="144"/>
      <c r="AO159" s="144">
        <v>806112</v>
      </c>
      <c r="AP159" s="144"/>
      <c r="AQ159" s="144"/>
      <c r="AR159" s="144"/>
      <c r="AS159" s="144"/>
      <c r="AT159" s="144">
        <v>0</v>
      </c>
      <c r="AU159" s="144"/>
      <c r="AV159" s="144"/>
      <c r="AW159" s="144"/>
      <c r="AX159" s="144"/>
      <c r="AY159" s="144">
        <f>AO159*105.8%</f>
        <v>852866.49600000004</v>
      </c>
      <c r="AZ159" s="144"/>
      <c r="BA159" s="144"/>
      <c r="BB159" s="144"/>
      <c r="BC159" s="144"/>
      <c r="BD159" s="144">
        <v>0</v>
      </c>
      <c r="BE159" s="144"/>
      <c r="BF159" s="144"/>
      <c r="BG159" s="144"/>
      <c r="BH159" s="144"/>
      <c r="BI159" s="144">
        <f>AY159*105%</f>
        <v>895509.8208000001</v>
      </c>
      <c r="BJ159" s="144"/>
      <c r="BK159" s="144"/>
      <c r="BL159" s="144"/>
      <c r="BM159" s="144"/>
      <c r="BN159" s="144">
        <v>0</v>
      </c>
      <c r="BO159" s="144"/>
      <c r="BP159" s="144"/>
      <c r="BQ159" s="144"/>
      <c r="BR159" s="144"/>
      <c r="CA159" s="20" t="s">
        <v>42</v>
      </c>
    </row>
    <row r="160" spans="1:79" s="19" customFormat="1" ht="13" customHeight="1" x14ac:dyDescent="0.25">
      <c r="A160" s="72" t="s">
        <v>193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4"/>
      <c r="U160" s="140">
        <v>439953</v>
      </c>
      <c r="V160" s="140"/>
      <c r="W160" s="140"/>
      <c r="X160" s="140"/>
      <c r="Y160" s="140"/>
      <c r="Z160" s="140">
        <v>0</v>
      </c>
      <c r="AA160" s="140"/>
      <c r="AB160" s="140"/>
      <c r="AC160" s="140"/>
      <c r="AD160" s="140"/>
      <c r="AE160" s="140">
        <v>444348</v>
      </c>
      <c r="AF160" s="140"/>
      <c r="AG160" s="140"/>
      <c r="AH160" s="140"/>
      <c r="AI160" s="140"/>
      <c r="AJ160" s="140">
        <v>0</v>
      </c>
      <c r="AK160" s="140"/>
      <c r="AL160" s="140"/>
      <c r="AM160" s="140"/>
      <c r="AN160" s="140"/>
      <c r="AO160" s="140">
        <v>537408</v>
      </c>
      <c r="AP160" s="140"/>
      <c r="AQ160" s="140"/>
      <c r="AR160" s="140"/>
      <c r="AS160" s="140"/>
      <c r="AT160" s="140">
        <v>0</v>
      </c>
      <c r="AU160" s="140"/>
      <c r="AV160" s="140"/>
      <c r="AW160" s="140"/>
      <c r="AX160" s="140"/>
      <c r="AY160" s="140">
        <f t="shared" ref="AY160:AY164" si="8">AO160*105.8%</f>
        <v>568577.66399999999</v>
      </c>
      <c r="AZ160" s="140"/>
      <c r="BA160" s="140"/>
      <c r="BB160" s="140"/>
      <c r="BC160" s="140"/>
      <c r="BD160" s="140">
        <v>0</v>
      </c>
      <c r="BE160" s="140"/>
      <c r="BF160" s="140"/>
      <c r="BG160" s="140"/>
      <c r="BH160" s="140"/>
      <c r="BI160" s="140">
        <f t="shared" ref="BI160:BI164" si="9">AY160*105%</f>
        <v>597006.54720000003</v>
      </c>
      <c r="BJ160" s="140"/>
      <c r="BK160" s="140"/>
      <c r="BL160" s="140"/>
      <c r="BM160" s="140"/>
      <c r="BN160" s="140">
        <v>0</v>
      </c>
      <c r="BO160" s="140"/>
      <c r="BP160" s="140"/>
      <c r="BQ160" s="140"/>
      <c r="BR160" s="140"/>
    </row>
    <row r="161" spans="1:79" s="19" customFormat="1" ht="12.75" customHeight="1" x14ac:dyDescent="0.25">
      <c r="A161" s="72" t="s">
        <v>247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4"/>
      <c r="U161" s="140">
        <v>219977</v>
      </c>
      <c r="V161" s="140"/>
      <c r="W161" s="140"/>
      <c r="X161" s="140"/>
      <c r="Y161" s="140"/>
      <c r="Z161" s="140">
        <v>0</v>
      </c>
      <c r="AA161" s="140"/>
      <c r="AB161" s="140"/>
      <c r="AC161" s="140"/>
      <c r="AD161" s="140"/>
      <c r="AE161" s="140">
        <v>222174</v>
      </c>
      <c r="AF161" s="140"/>
      <c r="AG161" s="140"/>
      <c r="AH161" s="140"/>
      <c r="AI161" s="140"/>
      <c r="AJ161" s="140">
        <v>0</v>
      </c>
      <c r="AK161" s="140"/>
      <c r="AL161" s="140"/>
      <c r="AM161" s="140"/>
      <c r="AN161" s="140"/>
      <c r="AO161" s="140">
        <v>268704</v>
      </c>
      <c r="AP161" s="140"/>
      <c r="AQ161" s="140"/>
      <c r="AR161" s="140"/>
      <c r="AS161" s="140"/>
      <c r="AT161" s="140">
        <v>0</v>
      </c>
      <c r="AU161" s="140"/>
      <c r="AV161" s="140"/>
      <c r="AW161" s="140"/>
      <c r="AX161" s="140"/>
      <c r="AY161" s="140">
        <f t="shared" si="8"/>
        <v>284288.83199999999</v>
      </c>
      <c r="AZ161" s="140"/>
      <c r="BA161" s="140"/>
      <c r="BB161" s="140"/>
      <c r="BC161" s="140"/>
      <c r="BD161" s="140">
        <v>0</v>
      </c>
      <c r="BE161" s="140"/>
      <c r="BF161" s="140"/>
      <c r="BG161" s="140"/>
      <c r="BH161" s="140"/>
      <c r="BI161" s="140">
        <f t="shared" si="9"/>
        <v>298503.27360000001</v>
      </c>
      <c r="BJ161" s="140"/>
      <c r="BK161" s="140"/>
      <c r="BL161" s="140"/>
      <c r="BM161" s="140"/>
      <c r="BN161" s="140">
        <v>0</v>
      </c>
      <c r="BO161" s="140"/>
      <c r="BP161" s="140"/>
      <c r="BQ161" s="140"/>
      <c r="BR161" s="140"/>
    </row>
    <row r="162" spans="1:79" s="19" customFormat="1" ht="12.75" customHeight="1" x14ac:dyDescent="0.25">
      <c r="A162" s="72" t="s">
        <v>194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4"/>
      <c r="U162" s="140">
        <v>562961</v>
      </c>
      <c r="V162" s="140"/>
      <c r="W162" s="140"/>
      <c r="X162" s="140"/>
      <c r="Y162" s="140"/>
      <c r="Z162" s="140">
        <v>0</v>
      </c>
      <c r="AA162" s="140"/>
      <c r="AB162" s="140"/>
      <c r="AC162" s="140"/>
      <c r="AD162" s="140"/>
      <c r="AE162" s="140">
        <v>606833</v>
      </c>
      <c r="AF162" s="140"/>
      <c r="AG162" s="140"/>
      <c r="AH162" s="140"/>
      <c r="AI162" s="140"/>
      <c r="AJ162" s="140">
        <v>0</v>
      </c>
      <c r="AK162" s="140"/>
      <c r="AL162" s="140"/>
      <c r="AM162" s="140"/>
      <c r="AN162" s="140"/>
      <c r="AO162" s="140">
        <v>589233</v>
      </c>
      <c r="AP162" s="140"/>
      <c r="AQ162" s="140"/>
      <c r="AR162" s="140"/>
      <c r="AS162" s="140"/>
      <c r="AT162" s="140">
        <v>0</v>
      </c>
      <c r="AU162" s="140"/>
      <c r="AV162" s="140"/>
      <c r="AW162" s="140"/>
      <c r="AX162" s="140"/>
      <c r="AY162" s="140">
        <f t="shared" si="8"/>
        <v>623408.51400000008</v>
      </c>
      <c r="AZ162" s="140"/>
      <c r="BA162" s="140"/>
      <c r="BB162" s="140"/>
      <c r="BC162" s="140"/>
      <c r="BD162" s="140">
        <v>0</v>
      </c>
      <c r="BE162" s="140"/>
      <c r="BF162" s="140"/>
      <c r="BG162" s="140"/>
      <c r="BH162" s="140"/>
      <c r="BI162" s="140">
        <f t="shared" si="9"/>
        <v>654578.9397000001</v>
      </c>
      <c r="BJ162" s="140"/>
      <c r="BK162" s="140"/>
      <c r="BL162" s="140"/>
      <c r="BM162" s="140"/>
      <c r="BN162" s="140">
        <v>0</v>
      </c>
      <c r="BO162" s="140"/>
      <c r="BP162" s="140"/>
      <c r="BQ162" s="140"/>
      <c r="BR162" s="140"/>
    </row>
    <row r="163" spans="1:79" s="20" customFormat="1" ht="12.75" customHeight="1" x14ac:dyDescent="0.25">
      <c r="A163" s="88" t="s">
        <v>195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90"/>
      <c r="U163" s="144">
        <v>35989</v>
      </c>
      <c r="V163" s="144"/>
      <c r="W163" s="144"/>
      <c r="X163" s="144"/>
      <c r="Y163" s="144"/>
      <c r="Z163" s="144">
        <v>0</v>
      </c>
      <c r="AA163" s="144"/>
      <c r="AB163" s="144"/>
      <c r="AC163" s="144"/>
      <c r="AD163" s="144"/>
      <c r="AE163" s="144">
        <v>37031</v>
      </c>
      <c r="AF163" s="144"/>
      <c r="AG163" s="144"/>
      <c r="AH163" s="144"/>
      <c r="AI163" s="144"/>
      <c r="AJ163" s="144">
        <v>0</v>
      </c>
      <c r="AK163" s="144"/>
      <c r="AL163" s="144"/>
      <c r="AM163" s="144"/>
      <c r="AN163" s="144"/>
      <c r="AO163" s="144">
        <v>46080</v>
      </c>
      <c r="AP163" s="144"/>
      <c r="AQ163" s="144"/>
      <c r="AR163" s="144"/>
      <c r="AS163" s="144"/>
      <c r="AT163" s="144">
        <v>0</v>
      </c>
      <c r="AU163" s="144"/>
      <c r="AV163" s="144"/>
      <c r="AW163" s="144"/>
      <c r="AX163" s="144"/>
      <c r="AY163" s="144">
        <v>48883</v>
      </c>
      <c r="AZ163" s="144"/>
      <c r="BA163" s="144"/>
      <c r="BB163" s="144"/>
      <c r="BC163" s="144"/>
      <c r="BD163" s="144">
        <v>0</v>
      </c>
      <c r="BE163" s="144"/>
      <c r="BF163" s="144"/>
      <c r="BG163" s="144"/>
      <c r="BH163" s="144"/>
      <c r="BI163" s="144">
        <f t="shared" si="9"/>
        <v>51327.15</v>
      </c>
      <c r="BJ163" s="144"/>
      <c r="BK163" s="144"/>
      <c r="BL163" s="144"/>
      <c r="BM163" s="144"/>
      <c r="BN163" s="144">
        <v>0</v>
      </c>
      <c r="BO163" s="144"/>
      <c r="BP163" s="144"/>
      <c r="BQ163" s="144"/>
      <c r="BR163" s="144"/>
    </row>
    <row r="164" spans="1:79" s="19" customFormat="1" ht="13" customHeight="1" x14ac:dyDescent="0.25">
      <c r="A164" s="72" t="s">
        <v>196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4"/>
      <c r="U164" s="140">
        <v>35989</v>
      </c>
      <c r="V164" s="140"/>
      <c r="W164" s="140"/>
      <c r="X164" s="140"/>
      <c r="Y164" s="140"/>
      <c r="Z164" s="140">
        <v>0</v>
      </c>
      <c r="AA164" s="140"/>
      <c r="AB164" s="140"/>
      <c r="AC164" s="140"/>
      <c r="AD164" s="140"/>
      <c r="AE164" s="140">
        <v>37031</v>
      </c>
      <c r="AF164" s="140"/>
      <c r="AG164" s="140"/>
      <c r="AH164" s="140"/>
      <c r="AI164" s="140"/>
      <c r="AJ164" s="140">
        <v>0</v>
      </c>
      <c r="AK164" s="140"/>
      <c r="AL164" s="140"/>
      <c r="AM164" s="140"/>
      <c r="AN164" s="140"/>
      <c r="AO164" s="140">
        <v>46080</v>
      </c>
      <c r="AP164" s="140"/>
      <c r="AQ164" s="140"/>
      <c r="AR164" s="140"/>
      <c r="AS164" s="140"/>
      <c r="AT164" s="140">
        <v>0</v>
      </c>
      <c r="AU164" s="140"/>
      <c r="AV164" s="140"/>
      <c r="AW164" s="140"/>
      <c r="AX164" s="140"/>
      <c r="AY164" s="140">
        <v>48883</v>
      </c>
      <c r="AZ164" s="140"/>
      <c r="BA164" s="140"/>
      <c r="BB164" s="140"/>
      <c r="BC164" s="140"/>
      <c r="BD164" s="140">
        <v>0</v>
      </c>
      <c r="BE164" s="140"/>
      <c r="BF164" s="140"/>
      <c r="BG164" s="140"/>
      <c r="BH164" s="140"/>
      <c r="BI164" s="140">
        <f t="shared" si="9"/>
        <v>51327.15</v>
      </c>
      <c r="BJ164" s="140"/>
      <c r="BK164" s="140"/>
      <c r="BL164" s="140"/>
      <c r="BM164" s="140"/>
      <c r="BN164" s="140">
        <v>0</v>
      </c>
      <c r="BO164" s="140"/>
      <c r="BP164" s="140"/>
      <c r="BQ164" s="140"/>
      <c r="BR164" s="140"/>
    </row>
    <row r="165" spans="1:79" s="20" customFormat="1" ht="12.75" customHeight="1" x14ac:dyDescent="0.25">
      <c r="A165" s="88" t="s">
        <v>147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90"/>
      <c r="U165" s="144">
        <v>1258880</v>
      </c>
      <c r="V165" s="144"/>
      <c r="W165" s="144"/>
      <c r="X165" s="144"/>
      <c r="Y165" s="144"/>
      <c r="Z165" s="144">
        <v>0</v>
      </c>
      <c r="AA165" s="144"/>
      <c r="AB165" s="144"/>
      <c r="AC165" s="144"/>
      <c r="AD165" s="144"/>
      <c r="AE165" s="144">
        <v>1310386</v>
      </c>
      <c r="AF165" s="144"/>
      <c r="AG165" s="144"/>
      <c r="AH165" s="144"/>
      <c r="AI165" s="144"/>
      <c r="AJ165" s="144">
        <v>0</v>
      </c>
      <c r="AK165" s="144"/>
      <c r="AL165" s="144"/>
      <c r="AM165" s="144"/>
      <c r="AN165" s="144"/>
      <c r="AO165" s="144">
        <v>1441425</v>
      </c>
      <c r="AP165" s="144"/>
      <c r="AQ165" s="144"/>
      <c r="AR165" s="144"/>
      <c r="AS165" s="144"/>
      <c r="AT165" s="144">
        <v>0</v>
      </c>
      <c r="AU165" s="144"/>
      <c r="AV165" s="144"/>
      <c r="AW165" s="144"/>
      <c r="AX165" s="144"/>
      <c r="AY165" s="144">
        <v>1525158</v>
      </c>
      <c r="AZ165" s="144"/>
      <c r="BA165" s="144"/>
      <c r="BB165" s="144"/>
      <c r="BC165" s="144"/>
      <c r="BD165" s="144">
        <v>0</v>
      </c>
      <c r="BE165" s="144"/>
      <c r="BF165" s="144"/>
      <c r="BG165" s="144"/>
      <c r="BH165" s="144"/>
      <c r="BI165" s="144">
        <v>1601416</v>
      </c>
      <c r="BJ165" s="144"/>
      <c r="BK165" s="144"/>
      <c r="BL165" s="144"/>
      <c r="BM165" s="144"/>
      <c r="BN165" s="144">
        <v>0</v>
      </c>
      <c r="BO165" s="144"/>
      <c r="BP165" s="144"/>
      <c r="BQ165" s="144"/>
      <c r="BR165" s="144"/>
    </row>
    <row r="166" spans="1:79" s="19" customFormat="1" ht="26" customHeight="1" x14ac:dyDescent="0.25">
      <c r="A166" s="187" t="s">
        <v>197</v>
      </c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9"/>
      <c r="U166" s="140" t="s">
        <v>172</v>
      </c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 t="s">
        <v>172</v>
      </c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 t="s">
        <v>172</v>
      </c>
      <c r="AP166" s="140"/>
      <c r="AQ166" s="140"/>
      <c r="AR166" s="140"/>
      <c r="AS166" s="140"/>
      <c r="AT166" s="140">
        <f>AO159+AO162+AO164</f>
        <v>1441425</v>
      </c>
      <c r="AU166" s="140"/>
      <c r="AV166" s="140"/>
      <c r="AW166" s="140"/>
      <c r="AX166" s="140"/>
      <c r="AY166" s="140" t="s">
        <v>172</v>
      </c>
      <c r="AZ166" s="140"/>
      <c r="BA166" s="140"/>
      <c r="BB166" s="140"/>
      <c r="BC166" s="140"/>
      <c r="BD166" s="140">
        <f>AY159+AY162+AY164</f>
        <v>1525158.0100000002</v>
      </c>
      <c r="BE166" s="140"/>
      <c r="BF166" s="140"/>
      <c r="BG166" s="140"/>
      <c r="BH166" s="140"/>
      <c r="BI166" s="140" t="s">
        <v>172</v>
      </c>
      <c r="BJ166" s="140"/>
      <c r="BK166" s="140"/>
      <c r="BL166" s="140"/>
      <c r="BM166" s="140"/>
      <c r="BN166" s="140"/>
      <c r="BO166" s="140"/>
      <c r="BP166" s="140"/>
      <c r="BQ166" s="140"/>
      <c r="BR166" s="140"/>
    </row>
    <row r="167" spans="1:79" s="18" customFormat="1" ht="13" x14ac:dyDescent="0.3"/>
    <row r="168" spans="1:79" s="18" customFormat="1" ht="13" hidden="1" x14ac:dyDescent="0.3"/>
    <row r="169" spans="1:79" s="18" customFormat="1" ht="14.25" customHeight="1" x14ac:dyDescent="0.3">
      <c r="A169" s="38" t="s">
        <v>125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</row>
    <row r="170" spans="1:79" s="26" customFormat="1" ht="15" customHeight="1" x14ac:dyDescent="0.25">
      <c r="A170" s="59" t="s">
        <v>6</v>
      </c>
      <c r="B170" s="60"/>
      <c r="C170" s="60"/>
      <c r="D170" s="59" t="s">
        <v>10</v>
      </c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1"/>
      <c r="W170" s="65" t="s">
        <v>208</v>
      </c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 t="s">
        <v>212</v>
      </c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 t="s">
        <v>223</v>
      </c>
      <c r="AV170" s="65"/>
      <c r="AW170" s="65"/>
      <c r="AX170" s="65"/>
      <c r="AY170" s="65"/>
      <c r="AZ170" s="65"/>
      <c r="BA170" s="65" t="s">
        <v>230</v>
      </c>
      <c r="BB170" s="65"/>
      <c r="BC170" s="65"/>
      <c r="BD170" s="65"/>
      <c r="BE170" s="65"/>
      <c r="BF170" s="65"/>
      <c r="BG170" s="65" t="s">
        <v>239</v>
      </c>
      <c r="BH170" s="65"/>
      <c r="BI170" s="65"/>
      <c r="BJ170" s="65"/>
      <c r="BK170" s="65"/>
      <c r="BL170" s="65"/>
    </row>
    <row r="171" spans="1:79" s="26" customFormat="1" ht="15" customHeight="1" x14ac:dyDescent="0.25">
      <c r="A171" s="141"/>
      <c r="B171" s="142"/>
      <c r="C171" s="142"/>
      <c r="D171" s="141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3"/>
      <c r="W171" s="65" t="s">
        <v>4</v>
      </c>
      <c r="X171" s="65"/>
      <c r="Y171" s="65"/>
      <c r="Z171" s="65"/>
      <c r="AA171" s="65"/>
      <c r="AB171" s="65"/>
      <c r="AC171" s="65" t="s">
        <v>3</v>
      </c>
      <c r="AD171" s="65"/>
      <c r="AE171" s="65"/>
      <c r="AF171" s="65"/>
      <c r="AG171" s="65"/>
      <c r="AH171" s="65"/>
      <c r="AI171" s="65" t="s">
        <v>4</v>
      </c>
      <c r="AJ171" s="65"/>
      <c r="AK171" s="65"/>
      <c r="AL171" s="65"/>
      <c r="AM171" s="65"/>
      <c r="AN171" s="65"/>
      <c r="AO171" s="65" t="s">
        <v>3</v>
      </c>
      <c r="AP171" s="65"/>
      <c r="AQ171" s="65"/>
      <c r="AR171" s="65"/>
      <c r="AS171" s="65"/>
      <c r="AT171" s="65"/>
      <c r="AU171" s="65" t="s">
        <v>4</v>
      </c>
      <c r="AV171" s="65"/>
      <c r="AW171" s="65"/>
      <c r="AX171" s="65" t="s">
        <v>3</v>
      </c>
      <c r="AY171" s="65"/>
      <c r="AZ171" s="65"/>
      <c r="BA171" s="65" t="s">
        <v>4</v>
      </c>
      <c r="BB171" s="65"/>
      <c r="BC171" s="65"/>
      <c r="BD171" s="65" t="s">
        <v>3</v>
      </c>
      <c r="BE171" s="65"/>
      <c r="BF171" s="65"/>
      <c r="BG171" s="65" t="s">
        <v>4</v>
      </c>
      <c r="BH171" s="65"/>
      <c r="BI171" s="65"/>
      <c r="BJ171" s="65" t="s">
        <v>3</v>
      </c>
      <c r="BK171" s="65"/>
      <c r="BL171" s="65"/>
    </row>
    <row r="172" spans="1:79" s="26" customFormat="1" ht="41" customHeight="1" x14ac:dyDescent="0.25">
      <c r="A172" s="62"/>
      <c r="B172" s="63"/>
      <c r="C172" s="63"/>
      <c r="D172" s="62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4"/>
      <c r="W172" s="65" t="s">
        <v>12</v>
      </c>
      <c r="X172" s="65"/>
      <c r="Y172" s="65"/>
      <c r="Z172" s="65" t="s">
        <v>11</v>
      </c>
      <c r="AA172" s="65"/>
      <c r="AB172" s="65"/>
      <c r="AC172" s="65" t="s">
        <v>12</v>
      </c>
      <c r="AD172" s="65"/>
      <c r="AE172" s="65"/>
      <c r="AF172" s="65" t="s">
        <v>11</v>
      </c>
      <c r="AG172" s="65"/>
      <c r="AH172" s="65"/>
      <c r="AI172" s="65" t="s">
        <v>12</v>
      </c>
      <c r="AJ172" s="65"/>
      <c r="AK172" s="65"/>
      <c r="AL172" s="65" t="s">
        <v>11</v>
      </c>
      <c r="AM172" s="65"/>
      <c r="AN172" s="65"/>
      <c r="AO172" s="65" t="s">
        <v>12</v>
      </c>
      <c r="AP172" s="65"/>
      <c r="AQ172" s="65"/>
      <c r="AR172" s="65" t="s">
        <v>11</v>
      </c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</row>
    <row r="173" spans="1:79" s="25" customFormat="1" ht="15" customHeight="1" x14ac:dyDescent="0.25">
      <c r="A173" s="54">
        <v>1</v>
      </c>
      <c r="B173" s="55"/>
      <c r="C173" s="55"/>
      <c r="D173" s="54">
        <v>2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84">
        <v>3</v>
      </c>
      <c r="X173" s="84"/>
      <c r="Y173" s="84"/>
      <c r="Z173" s="84">
        <v>4</v>
      </c>
      <c r="AA173" s="84"/>
      <c r="AB173" s="84"/>
      <c r="AC173" s="84">
        <v>5</v>
      </c>
      <c r="AD173" s="84"/>
      <c r="AE173" s="84"/>
      <c r="AF173" s="84">
        <v>6</v>
      </c>
      <c r="AG173" s="84"/>
      <c r="AH173" s="84"/>
      <c r="AI173" s="84">
        <v>7</v>
      </c>
      <c r="AJ173" s="84"/>
      <c r="AK173" s="84"/>
      <c r="AL173" s="84">
        <v>8</v>
      </c>
      <c r="AM173" s="84"/>
      <c r="AN173" s="84"/>
      <c r="AO173" s="84">
        <v>9</v>
      </c>
      <c r="AP173" s="84"/>
      <c r="AQ173" s="84"/>
      <c r="AR173" s="84">
        <v>10</v>
      </c>
      <c r="AS173" s="84"/>
      <c r="AT173" s="84"/>
      <c r="AU173" s="84">
        <v>11</v>
      </c>
      <c r="AV173" s="84"/>
      <c r="AW173" s="84"/>
      <c r="AX173" s="84">
        <v>12</v>
      </c>
      <c r="AY173" s="84"/>
      <c r="AZ173" s="84"/>
      <c r="BA173" s="84">
        <v>13</v>
      </c>
      <c r="BB173" s="84"/>
      <c r="BC173" s="84"/>
      <c r="BD173" s="84">
        <v>14</v>
      </c>
      <c r="BE173" s="84"/>
      <c r="BF173" s="84"/>
      <c r="BG173" s="84">
        <v>15</v>
      </c>
      <c r="BH173" s="84"/>
      <c r="BI173" s="84"/>
      <c r="BJ173" s="84">
        <v>16</v>
      </c>
      <c r="BK173" s="84"/>
      <c r="BL173" s="84"/>
    </row>
    <row r="174" spans="1:79" s="18" customFormat="1" ht="12.75" hidden="1" customHeight="1" x14ac:dyDescent="0.3">
      <c r="A174" s="69" t="s">
        <v>69</v>
      </c>
      <c r="B174" s="70"/>
      <c r="C174" s="70"/>
      <c r="D174" s="69" t="s">
        <v>57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1"/>
      <c r="W174" s="83" t="s">
        <v>72</v>
      </c>
      <c r="X174" s="83"/>
      <c r="Y174" s="83"/>
      <c r="Z174" s="83" t="s">
        <v>73</v>
      </c>
      <c r="AA174" s="83"/>
      <c r="AB174" s="83"/>
      <c r="AC174" s="127" t="s">
        <v>74</v>
      </c>
      <c r="AD174" s="127"/>
      <c r="AE174" s="127"/>
      <c r="AF174" s="127" t="s">
        <v>75</v>
      </c>
      <c r="AG174" s="127"/>
      <c r="AH174" s="127"/>
      <c r="AI174" s="83" t="s">
        <v>76</v>
      </c>
      <c r="AJ174" s="83"/>
      <c r="AK174" s="83"/>
      <c r="AL174" s="83" t="s">
        <v>77</v>
      </c>
      <c r="AM174" s="83"/>
      <c r="AN174" s="83"/>
      <c r="AO174" s="127" t="s">
        <v>104</v>
      </c>
      <c r="AP174" s="127"/>
      <c r="AQ174" s="127"/>
      <c r="AR174" s="127" t="s">
        <v>78</v>
      </c>
      <c r="AS174" s="127"/>
      <c r="AT174" s="127"/>
      <c r="AU174" s="83" t="s">
        <v>105</v>
      </c>
      <c r="AV174" s="83"/>
      <c r="AW174" s="83"/>
      <c r="AX174" s="127" t="s">
        <v>106</v>
      </c>
      <c r="AY174" s="127"/>
      <c r="AZ174" s="127"/>
      <c r="BA174" s="83" t="s">
        <v>107</v>
      </c>
      <c r="BB174" s="83"/>
      <c r="BC174" s="83"/>
      <c r="BD174" s="127" t="s">
        <v>108</v>
      </c>
      <c r="BE174" s="127"/>
      <c r="BF174" s="127"/>
      <c r="BG174" s="83" t="s">
        <v>109</v>
      </c>
      <c r="BH174" s="83"/>
      <c r="BI174" s="83"/>
      <c r="BJ174" s="127" t="s">
        <v>110</v>
      </c>
      <c r="BK174" s="127"/>
      <c r="BL174" s="127"/>
      <c r="CA174" s="18" t="s">
        <v>103</v>
      </c>
    </row>
    <row r="175" spans="1:79" s="19" customFormat="1" ht="20.5" customHeight="1" x14ac:dyDescent="0.25">
      <c r="A175" s="69">
        <v>1</v>
      </c>
      <c r="B175" s="70"/>
      <c r="C175" s="70"/>
      <c r="D175" s="72" t="s">
        <v>198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4"/>
      <c r="W175" s="132">
        <v>7</v>
      </c>
      <c r="X175" s="132"/>
      <c r="Y175" s="132"/>
      <c r="Z175" s="132">
        <v>7</v>
      </c>
      <c r="AA175" s="132"/>
      <c r="AB175" s="132"/>
      <c r="AC175" s="132">
        <v>0</v>
      </c>
      <c r="AD175" s="132"/>
      <c r="AE175" s="132"/>
      <c r="AF175" s="132">
        <v>0</v>
      </c>
      <c r="AG175" s="132"/>
      <c r="AH175" s="132"/>
      <c r="AI175" s="132">
        <v>7</v>
      </c>
      <c r="AJ175" s="132"/>
      <c r="AK175" s="132"/>
      <c r="AL175" s="132">
        <v>0</v>
      </c>
      <c r="AM175" s="132"/>
      <c r="AN175" s="132"/>
      <c r="AO175" s="132">
        <v>7</v>
      </c>
      <c r="AP175" s="132"/>
      <c r="AQ175" s="132"/>
      <c r="AR175" s="132">
        <v>0</v>
      </c>
      <c r="AS175" s="132"/>
      <c r="AT175" s="132"/>
      <c r="AU175" s="132">
        <v>7</v>
      </c>
      <c r="AV175" s="132"/>
      <c r="AW175" s="132"/>
      <c r="AX175" s="132">
        <v>0</v>
      </c>
      <c r="AY175" s="132"/>
      <c r="AZ175" s="132"/>
      <c r="BA175" s="132">
        <v>7</v>
      </c>
      <c r="BB175" s="132"/>
      <c r="BC175" s="132"/>
      <c r="BD175" s="132">
        <v>0</v>
      </c>
      <c r="BE175" s="132"/>
      <c r="BF175" s="132"/>
      <c r="BG175" s="132">
        <v>7</v>
      </c>
      <c r="BH175" s="132"/>
      <c r="BI175" s="132"/>
      <c r="BJ175" s="132">
        <v>0</v>
      </c>
      <c r="BK175" s="132"/>
      <c r="BL175" s="132"/>
      <c r="CA175" s="19" t="s">
        <v>43</v>
      </c>
    </row>
    <row r="176" spans="1:79" s="20" customFormat="1" ht="17.5" customHeight="1" x14ac:dyDescent="0.25">
      <c r="A176" s="85">
        <v>2</v>
      </c>
      <c r="B176" s="86"/>
      <c r="C176" s="86"/>
      <c r="D176" s="88" t="s">
        <v>199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90"/>
      <c r="W176" s="136">
        <v>7</v>
      </c>
      <c r="X176" s="136"/>
      <c r="Y176" s="136"/>
      <c r="Z176" s="136">
        <v>7</v>
      </c>
      <c r="AA176" s="136"/>
      <c r="AB176" s="136"/>
      <c r="AC176" s="136">
        <v>0</v>
      </c>
      <c r="AD176" s="136"/>
      <c r="AE176" s="136"/>
      <c r="AF176" s="136">
        <v>0</v>
      </c>
      <c r="AG176" s="136"/>
      <c r="AH176" s="136"/>
      <c r="AI176" s="136">
        <v>7</v>
      </c>
      <c r="AJ176" s="136"/>
      <c r="AK176" s="136"/>
      <c r="AL176" s="136">
        <v>0</v>
      </c>
      <c r="AM176" s="136"/>
      <c r="AN176" s="136"/>
      <c r="AO176" s="136">
        <v>7</v>
      </c>
      <c r="AP176" s="136"/>
      <c r="AQ176" s="136"/>
      <c r="AR176" s="136">
        <v>0</v>
      </c>
      <c r="AS176" s="136"/>
      <c r="AT176" s="136"/>
      <c r="AU176" s="136">
        <v>7</v>
      </c>
      <c r="AV176" s="136"/>
      <c r="AW176" s="136"/>
      <c r="AX176" s="136">
        <v>0</v>
      </c>
      <c r="AY176" s="136"/>
      <c r="AZ176" s="136"/>
      <c r="BA176" s="136">
        <v>7</v>
      </c>
      <c r="BB176" s="136"/>
      <c r="BC176" s="136"/>
      <c r="BD176" s="136">
        <v>0</v>
      </c>
      <c r="BE176" s="136"/>
      <c r="BF176" s="136"/>
      <c r="BG176" s="136">
        <v>7</v>
      </c>
      <c r="BH176" s="136"/>
      <c r="BI176" s="136"/>
      <c r="BJ176" s="136">
        <v>0</v>
      </c>
      <c r="BK176" s="136"/>
      <c r="BL176" s="136"/>
    </row>
    <row r="177" spans="1:79" s="19" customFormat="1" ht="26" customHeight="1" x14ac:dyDescent="0.25">
      <c r="A177" s="69">
        <v>3</v>
      </c>
      <c r="B177" s="70"/>
      <c r="C177" s="70"/>
      <c r="D177" s="72" t="s">
        <v>200</v>
      </c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4"/>
      <c r="W177" s="132" t="s">
        <v>172</v>
      </c>
      <c r="X177" s="132"/>
      <c r="Y177" s="132"/>
      <c r="Z177" s="132" t="s">
        <v>172</v>
      </c>
      <c r="AA177" s="132"/>
      <c r="AB177" s="132"/>
      <c r="AC177" s="132"/>
      <c r="AD177" s="132"/>
      <c r="AE177" s="132"/>
      <c r="AF177" s="132"/>
      <c r="AG177" s="132"/>
      <c r="AH177" s="132"/>
      <c r="AI177" s="132" t="s">
        <v>172</v>
      </c>
      <c r="AJ177" s="132"/>
      <c r="AK177" s="132"/>
      <c r="AL177" s="132" t="s">
        <v>172</v>
      </c>
      <c r="AM177" s="132"/>
      <c r="AN177" s="132"/>
      <c r="AO177" s="132"/>
      <c r="AP177" s="132"/>
      <c r="AQ177" s="132"/>
      <c r="AR177" s="132"/>
      <c r="AS177" s="132"/>
      <c r="AT177" s="132"/>
      <c r="AU177" s="132" t="s">
        <v>172</v>
      </c>
      <c r="AV177" s="132"/>
      <c r="AW177" s="132"/>
      <c r="AX177" s="132"/>
      <c r="AY177" s="132"/>
      <c r="AZ177" s="132"/>
      <c r="BA177" s="132" t="s">
        <v>172</v>
      </c>
      <c r="BB177" s="132"/>
      <c r="BC177" s="132"/>
      <c r="BD177" s="132"/>
      <c r="BE177" s="132"/>
      <c r="BF177" s="132"/>
      <c r="BG177" s="132" t="s">
        <v>172</v>
      </c>
      <c r="BH177" s="132"/>
      <c r="BI177" s="132"/>
      <c r="BJ177" s="132"/>
      <c r="BK177" s="132"/>
      <c r="BL177" s="132"/>
    </row>
    <row r="178" spans="1:79" s="18" customFormat="1" ht="13" x14ac:dyDescent="0.3"/>
    <row r="179" spans="1:79" s="18" customFormat="1" ht="13" hidden="1" x14ac:dyDescent="0.3"/>
    <row r="180" spans="1:79" s="18" customFormat="1" ht="14.25" customHeight="1" x14ac:dyDescent="0.3">
      <c r="A180" s="38" t="s">
        <v>152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</row>
    <row r="181" spans="1:79" s="18" customFormat="1" ht="14.25" customHeight="1" x14ac:dyDescent="0.3">
      <c r="A181" s="38" t="s">
        <v>224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</row>
    <row r="182" spans="1:79" s="18" customFormat="1" ht="15" customHeight="1" x14ac:dyDescent="0.3">
      <c r="A182" s="58" t="s">
        <v>207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</row>
    <row r="183" spans="1:79" s="26" customFormat="1" ht="15" customHeight="1" x14ac:dyDescent="0.25">
      <c r="A183" s="65" t="s">
        <v>6</v>
      </c>
      <c r="B183" s="65"/>
      <c r="C183" s="65"/>
      <c r="D183" s="65"/>
      <c r="E183" s="65"/>
      <c r="F183" s="65"/>
      <c r="G183" s="65" t="s">
        <v>126</v>
      </c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 t="s">
        <v>13</v>
      </c>
      <c r="U183" s="65"/>
      <c r="V183" s="65"/>
      <c r="W183" s="65"/>
      <c r="X183" s="65"/>
      <c r="Y183" s="65"/>
      <c r="Z183" s="65"/>
      <c r="AA183" s="48" t="s">
        <v>208</v>
      </c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6"/>
      <c r="AP183" s="48" t="s">
        <v>211</v>
      </c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50"/>
      <c r="BE183" s="48" t="s">
        <v>218</v>
      </c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50"/>
    </row>
    <row r="184" spans="1:79" s="26" customFormat="1" ht="25" customHeight="1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 t="s">
        <v>4</v>
      </c>
      <c r="AB184" s="65"/>
      <c r="AC184" s="65"/>
      <c r="AD184" s="65"/>
      <c r="AE184" s="65"/>
      <c r="AF184" s="65" t="s">
        <v>3</v>
      </c>
      <c r="AG184" s="65"/>
      <c r="AH184" s="65"/>
      <c r="AI184" s="65"/>
      <c r="AJ184" s="65"/>
      <c r="AK184" s="65" t="s">
        <v>89</v>
      </c>
      <c r="AL184" s="65"/>
      <c r="AM184" s="65"/>
      <c r="AN184" s="65"/>
      <c r="AO184" s="65"/>
      <c r="AP184" s="65" t="s">
        <v>4</v>
      </c>
      <c r="AQ184" s="65"/>
      <c r="AR184" s="65"/>
      <c r="AS184" s="65"/>
      <c r="AT184" s="65"/>
      <c r="AU184" s="65" t="s">
        <v>3</v>
      </c>
      <c r="AV184" s="65"/>
      <c r="AW184" s="65"/>
      <c r="AX184" s="65"/>
      <c r="AY184" s="65"/>
      <c r="AZ184" s="65" t="s">
        <v>96</v>
      </c>
      <c r="BA184" s="65"/>
      <c r="BB184" s="65"/>
      <c r="BC184" s="65"/>
      <c r="BD184" s="65"/>
      <c r="BE184" s="65" t="s">
        <v>4</v>
      </c>
      <c r="BF184" s="65"/>
      <c r="BG184" s="65"/>
      <c r="BH184" s="65"/>
      <c r="BI184" s="65"/>
      <c r="BJ184" s="65" t="s">
        <v>3</v>
      </c>
      <c r="BK184" s="65"/>
      <c r="BL184" s="65"/>
      <c r="BM184" s="65"/>
      <c r="BN184" s="65"/>
      <c r="BO184" s="65" t="s">
        <v>127</v>
      </c>
      <c r="BP184" s="65"/>
      <c r="BQ184" s="65"/>
      <c r="BR184" s="65"/>
      <c r="BS184" s="65"/>
    </row>
    <row r="185" spans="1:79" s="25" customFormat="1" ht="15" customHeight="1" x14ac:dyDescent="0.25">
      <c r="A185" s="84">
        <v>1</v>
      </c>
      <c r="B185" s="84"/>
      <c r="C185" s="84"/>
      <c r="D185" s="84"/>
      <c r="E185" s="84"/>
      <c r="F185" s="84"/>
      <c r="G185" s="84">
        <v>2</v>
      </c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>
        <v>3</v>
      </c>
      <c r="U185" s="84"/>
      <c r="V185" s="84"/>
      <c r="W185" s="84"/>
      <c r="X185" s="84"/>
      <c r="Y185" s="84"/>
      <c r="Z185" s="84"/>
      <c r="AA185" s="84">
        <v>4</v>
      </c>
      <c r="AB185" s="84"/>
      <c r="AC185" s="84"/>
      <c r="AD185" s="84"/>
      <c r="AE185" s="84"/>
      <c r="AF185" s="84">
        <v>5</v>
      </c>
      <c r="AG185" s="84"/>
      <c r="AH185" s="84"/>
      <c r="AI185" s="84"/>
      <c r="AJ185" s="84"/>
      <c r="AK185" s="84">
        <v>6</v>
      </c>
      <c r="AL185" s="84"/>
      <c r="AM185" s="84"/>
      <c r="AN185" s="84"/>
      <c r="AO185" s="84"/>
      <c r="AP185" s="84">
        <v>7</v>
      </c>
      <c r="AQ185" s="84"/>
      <c r="AR185" s="84"/>
      <c r="AS185" s="84"/>
      <c r="AT185" s="84"/>
      <c r="AU185" s="84">
        <v>8</v>
      </c>
      <c r="AV185" s="84"/>
      <c r="AW185" s="84"/>
      <c r="AX185" s="84"/>
      <c r="AY185" s="84"/>
      <c r="AZ185" s="84">
        <v>9</v>
      </c>
      <c r="BA185" s="84"/>
      <c r="BB185" s="84"/>
      <c r="BC185" s="84"/>
      <c r="BD185" s="84"/>
      <c r="BE185" s="84">
        <v>10</v>
      </c>
      <c r="BF185" s="84"/>
      <c r="BG185" s="84"/>
      <c r="BH185" s="84"/>
      <c r="BI185" s="84"/>
      <c r="BJ185" s="84">
        <v>11</v>
      </c>
      <c r="BK185" s="84"/>
      <c r="BL185" s="84"/>
      <c r="BM185" s="84"/>
      <c r="BN185" s="84"/>
      <c r="BO185" s="84">
        <v>12</v>
      </c>
      <c r="BP185" s="84"/>
      <c r="BQ185" s="84"/>
      <c r="BR185" s="84"/>
      <c r="BS185" s="84"/>
    </row>
    <row r="186" spans="1:79" s="18" customFormat="1" ht="15" hidden="1" customHeight="1" x14ac:dyDescent="0.3">
      <c r="A186" s="83" t="s">
        <v>69</v>
      </c>
      <c r="B186" s="83"/>
      <c r="C186" s="83"/>
      <c r="D186" s="83"/>
      <c r="E186" s="83"/>
      <c r="F186" s="83"/>
      <c r="G186" s="147" t="s">
        <v>57</v>
      </c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 t="s">
        <v>79</v>
      </c>
      <c r="U186" s="147"/>
      <c r="V186" s="147"/>
      <c r="W186" s="147"/>
      <c r="X186" s="147"/>
      <c r="Y186" s="147"/>
      <c r="Z186" s="147"/>
      <c r="AA186" s="127" t="s">
        <v>65</v>
      </c>
      <c r="AB186" s="127"/>
      <c r="AC186" s="127"/>
      <c r="AD186" s="127"/>
      <c r="AE186" s="127"/>
      <c r="AF186" s="127" t="s">
        <v>66</v>
      </c>
      <c r="AG186" s="127"/>
      <c r="AH186" s="127"/>
      <c r="AI186" s="127"/>
      <c r="AJ186" s="127"/>
      <c r="AK186" s="123" t="s">
        <v>122</v>
      </c>
      <c r="AL186" s="123"/>
      <c r="AM186" s="123"/>
      <c r="AN186" s="123"/>
      <c r="AO186" s="123"/>
      <c r="AP186" s="127" t="s">
        <v>67</v>
      </c>
      <c r="AQ186" s="127"/>
      <c r="AR186" s="127"/>
      <c r="AS186" s="127"/>
      <c r="AT186" s="127"/>
      <c r="AU186" s="127" t="s">
        <v>68</v>
      </c>
      <c r="AV186" s="127"/>
      <c r="AW186" s="127"/>
      <c r="AX186" s="127"/>
      <c r="AY186" s="127"/>
      <c r="AZ186" s="123" t="s">
        <v>122</v>
      </c>
      <c r="BA186" s="123"/>
      <c r="BB186" s="123"/>
      <c r="BC186" s="123"/>
      <c r="BD186" s="123"/>
      <c r="BE186" s="127" t="s">
        <v>58</v>
      </c>
      <c r="BF186" s="127"/>
      <c r="BG186" s="127"/>
      <c r="BH186" s="127"/>
      <c r="BI186" s="127"/>
      <c r="BJ186" s="127" t="s">
        <v>59</v>
      </c>
      <c r="BK186" s="127"/>
      <c r="BL186" s="127"/>
      <c r="BM186" s="127"/>
      <c r="BN186" s="127"/>
      <c r="BO186" s="123" t="s">
        <v>122</v>
      </c>
      <c r="BP186" s="123"/>
      <c r="BQ186" s="123"/>
      <c r="BR186" s="123"/>
      <c r="BS186" s="123"/>
      <c r="CA186" s="18" t="s">
        <v>44</v>
      </c>
    </row>
    <row r="187" spans="1:79" s="19" customFormat="1" ht="76" customHeight="1" x14ac:dyDescent="0.25">
      <c r="A187" s="83">
        <v>1</v>
      </c>
      <c r="B187" s="83"/>
      <c r="C187" s="83"/>
      <c r="D187" s="83"/>
      <c r="E187" s="83"/>
      <c r="F187" s="83"/>
      <c r="G187" s="69" t="s">
        <v>273</v>
      </c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1"/>
      <c r="T187" s="54" t="s">
        <v>274</v>
      </c>
      <c r="U187" s="70"/>
      <c r="V187" s="70"/>
      <c r="W187" s="70"/>
      <c r="X187" s="70"/>
      <c r="Y187" s="70"/>
      <c r="Z187" s="71"/>
      <c r="AA187" s="75">
        <v>1707671</v>
      </c>
      <c r="AB187" s="75"/>
      <c r="AC187" s="75"/>
      <c r="AD187" s="75"/>
      <c r="AE187" s="75"/>
      <c r="AF187" s="75">
        <v>3200</v>
      </c>
      <c r="AG187" s="75"/>
      <c r="AH187" s="75"/>
      <c r="AI187" s="75"/>
      <c r="AJ187" s="75"/>
      <c r="AK187" s="75">
        <f>IF(ISNUMBER(AA187),AA187,0)+IF(ISNUMBER(AF187),AF187,0)</f>
        <v>1710871</v>
      </c>
      <c r="AL187" s="75"/>
      <c r="AM187" s="75"/>
      <c r="AN187" s="75"/>
      <c r="AO187" s="75"/>
      <c r="AP187" s="75">
        <v>1938024</v>
      </c>
      <c r="AQ187" s="75"/>
      <c r="AR187" s="75"/>
      <c r="AS187" s="75"/>
      <c r="AT187" s="75"/>
      <c r="AU187" s="75">
        <v>72678</v>
      </c>
      <c r="AV187" s="75"/>
      <c r="AW187" s="75"/>
      <c r="AX187" s="75"/>
      <c r="AY187" s="75"/>
      <c r="AZ187" s="75">
        <f>IF(ISNUMBER(AP187),AP187,0)+IF(ISNUMBER(AU187),AU187,0)</f>
        <v>2010702</v>
      </c>
      <c r="BA187" s="75"/>
      <c r="BB187" s="75"/>
      <c r="BC187" s="75"/>
      <c r="BD187" s="75"/>
      <c r="BE187" s="75">
        <f>BG34</f>
        <v>2113041</v>
      </c>
      <c r="BF187" s="75"/>
      <c r="BG187" s="75"/>
      <c r="BH187" s="75"/>
      <c r="BI187" s="75"/>
      <c r="BJ187" s="75">
        <v>50000</v>
      </c>
      <c r="BK187" s="75"/>
      <c r="BL187" s="75"/>
      <c r="BM187" s="75"/>
      <c r="BN187" s="75"/>
      <c r="BO187" s="75">
        <f>IF(ISNUMBER(BE187),BE187,0)+IF(ISNUMBER(BJ187),BJ187,0)</f>
        <v>2163041</v>
      </c>
      <c r="BP187" s="75"/>
      <c r="BQ187" s="75"/>
      <c r="BR187" s="75"/>
      <c r="BS187" s="75"/>
      <c r="CA187" s="19" t="s">
        <v>45</v>
      </c>
    </row>
    <row r="188" spans="1:79" s="20" customFormat="1" ht="12.75" customHeight="1" x14ac:dyDescent="0.25">
      <c r="A188" s="174"/>
      <c r="B188" s="174"/>
      <c r="C188" s="174"/>
      <c r="D188" s="174"/>
      <c r="E188" s="174"/>
      <c r="F188" s="174"/>
      <c r="G188" s="175" t="s">
        <v>147</v>
      </c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7"/>
      <c r="T188" s="178"/>
      <c r="U188" s="176"/>
      <c r="V188" s="176"/>
      <c r="W188" s="176"/>
      <c r="X188" s="176"/>
      <c r="Y188" s="176"/>
      <c r="Z188" s="177"/>
      <c r="AA188" s="125">
        <v>1707671</v>
      </c>
      <c r="AB188" s="125"/>
      <c r="AC188" s="125"/>
      <c r="AD188" s="125"/>
      <c r="AE188" s="125"/>
      <c r="AF188" s="125">
        <v>3200</v>
      </c>
      <c r="AG188" s="125"/>
      <c r="AH188" s="125"/>
      <c r="AI188" s="125"/>
      <c r="AJ188" s="125"/>
      <c r="AK188" s="125">
        <f>IF(ISNUMBER(AA188),AA188,0)+IF(ISNUMBER(AF188),AF188,0)</f>
        <v>1710871</v>
      </c>
      <c r="AL188" s="125"/>
      <c r="AM188" s="125"/>
      <c r="AN188" s="125"/>
      <c r="AO188" s="125"/>
      <c r="AP188" s="125">
        <v>1938024</v>
      </c>
      <c r="AQ188" s="125"/>
      <c r="AR188" s="125"/>
      <c r="AS188" s="125"/>
      <c r="AT188" s="125"/>
      <c r="AU188" s="125">
        <f>AU187</f>
        <v>72678</v>
      </c>
      <c r="AV188" s="125"/>
      <c r="AW188" s="125"/>
      <c r="AX188" s="125"/>
      <c r="AY188" s="125"/>
      <c r="AZ188" s="125">
        <f>IF(ISNUMBER(AP188),AP188,0)+IF(ISNUMBER(AU188),AU188,0)</f>
        <v>2010702</v>
      </c>
      <c r="BA188" s="125"/>
      <c r="BB188" s="125"/>
      <c r="BC188" s="125"/>
      <c r="BD188" s="125"/>
      <c r="BE188" s="125">
        <f>BE187</f>
        <v>2113041</v>
      </c>
      <c r="BF188" s="125"/>
      <c r="BG188" s="125"/>
      <c r="BH188" s="125"/>
      <c r="BI188" s="125"/>
      <c r="BJ188" s="125">
        <f>BJ187</f>
        <v>50000</v>
      </c>
      <c r="BK188" s="125"/>
      <c r="BL188" s="125"/>
      <c r="BM188" s="125"/>
      <c r="BN188" s="125"/>
      <c r="BO188" s="125">
        <f>IF(ISNUMBER(BE188),BE188,0)+IF(ISNUMBER(BJ188),BJ188,0)</f>
        <v>2163041</v>
      </c>
      <c r="BP188" s="125"/>
      <c r="BQ188" s="125"/>
      <c r="BR188" s="125"/>
      <c r="BS188" s="125"/>
    </row>
    <row r="189" spans="1:79" s="18" customFormat="1" ht="13" x14ac:dyDescent="0.3"/>
    <row r="190" spans="1:79" s="18" customFormat="1" ht="13.5" customHeight="1" x14ac:dyDescent="0.3">
      <c r="A190" s="38" t="s">
        <v>240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</row>
    <row r="191" spans="1:79" s="18" customFormat="1" ht="15" customHeight="1" x14ac:dyDescent="0.3">
      <c r="A191" s="82" t="s">
        <v>207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</row>
    <row r="192" spans="1:79" s="26" customFormat="1" ht="15" customHeight="1" x14ac:dyDescent="0.25">
      <c r="A192" s="65" t="s">
        <v>6</v>
      </c>
      <c r="B192" s="65"/>
      <c r="C192" s="65"/>
      <c r="D192" s="65"/>
      <c r="E192" s="65"/>
      <c r="F192" s="65"/>
      <c r="G192" s="65" t="s">
        <v>126</v>
      </c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 t="s">
        <v>13</v>
      </c>
      <c r="U192" s="65"/>
      <c r="V192" s="65"/>
      <c r="W192" s="65"/>
      <c r="X192" s="65"/>
      <c r="Y192" s="65"/>
      <c r="Z192" s="65"/>
      <c r="AA192" s="48" t="s">
        <v>229</v>
      </c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6"/>
      <c r="AP192" s="48" t="s">
        <v>234</v>
      </c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50"/>
    </row>
    <row r="193" spans="1:79" s="26" customFormat="1" ht="32.15" customHeight="1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 t="s">
        <v>4</v>
      </c>
      <c r="AB193" s="65"/>
      <c r="AC193" s="65"/>
      <c r="AD193" s="65"/>
      <c r="AE193" s="65"/>
      <c r="AF193" s="65" t="s">
        <v>3</v>
      </c>
      <c r="AG193" s="65"/>
      <c r="AH193" s="65"/>
      <c r="AI193" s="65"/>
      <c r="AJ193" s="65"/>
      <c r="AK193" s="65" t="s">
        <v>89</v>
      </c>
      <c r="AL193" s="65"/>
      <c r="AM193" s="65"/>
      <c r="AN193" s="65"/>
      <c r="AO193" s="65"/>
      <c r="AP193" s="65" t="s">
        <v>4</v>
      </c>
      <c r="AQ193" s="65"/>
      <c r="AR193" s="65"/>
      <c r="AS193" s="65"/>
      <c r="AT193" s="65"/>
      <c r="AU193" s="65" t="s">
        <v>3</v>
      </c>
      <c r="AV193" s="65"/>
      <c r="AW193" s="65"/>
      <c r="AX193" s="65"/>
      <c r="AY193" s="65"/>
      <c r="AZ193" s="65" t="s">
        <v>96</v>
      </c>
      <c r="BA193" s="65"/>
      <c r="BB193" s="65"/>
      <c r="BC193" s="65"/>
      <c r="BD193" s="65"/>
    </row>
    <row r="194" spans="1:79" s="25" customFormat="1" ht="15" customHeight="1" x14ac:dyDescent="0.25">
      <c r="A194" s="84">
        <v>1</v>
      </c>
      <c r="B194" s="84"/>
      <c r="C194" s="84"/>
      <c r="D194" s="84"/>
      <c r="E194" s="84"/>
      <c r="F194" s="84"/>
      <c r="G194" s="84">
        <v>2</v>
      </c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>
        <v>3</v>
      </c>
      <c r="U194" s="84"/>
      <c r="V194" s="84"/>
      <c r="W194" s="84"/>
      <c r="X194" s="84"/>
      <c r="Y194" s="84"/>
      <c r="Z194" s="84"/>
      <c r="AA194" s="84">
        <v>4</v>
      </c>
      <c r="AB194" s="84"/>
      <c r="AC194" s="84"/>
      <c r="AD194" s="84"/>
      <c r="AE194" s="84"/>
      <c r="AF194" s="84">
        <v>5</v>
      </c>
      <c r="AG194" s="84"/>
      <c r="AH194" s="84"/>
      <c r="AI194" s="84"/>
      <c r="AJ194" s="84"/>
      <c r="AK194" s="84">
        <v>6</v>
      </c>
      <c r="AL194" s="84"/>
      <c r="AM194" s="84"/>
      <c r="AN194" s="84"/>
      <c r="AO194" s="84"/>
      <c r="AP194" s="84">
        <v>7</v>
      </c>
      <c r="AQ194" s="84"/>
      <c r="AR194" s="84"/>
      <c r="AS194" s="84"/>
      <c r="AT194" s="84"/>
      <c r="AU194" s="84">
        <v>8</v>
      </c>
      <c r="AV194" s="84"/>
      <c r="AW194" s="84"/>
      <c r="AX194" s="84"/>
      <c r="AY194" s="84"/>
      <c r="AZ194" s="84">
        <v>9</v>
      </c>
      <c r="BA194" s="84"/>
      <c r="BB194" s="84"/>
      <c r="BC194" s="84"/>
      <c r="BD194" s="84"/>
    </row>
    <row r="195" spans="1:79" s="18" customFormat="1" ht="12" hidden="1" customHeight="1" x14ac:dyDescent="0.3">
      <c r="A195" s="83" t="s">
        <v>69</v>
      </c>
      <c r="B195" s="83"/>
      <c r="C195" s="83"/>
      <c r="D195" s="83"/>
      <c r="E195" s="83"/>
      <c r="F195" s="83"/>
      <c r="G195" s="147" t="s">
        <v>57</v>
      </c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 t="s">
        <v>79</v>
      </c>
      <c r="U195" s="147"/>
      <c r="V195" s="147"/>
      <c r="W195" s="147"/>
      <c r="X195" s="147"/>
      <c r="Y195" s="147"/>
      <c r="Z195" s="147"/>
      <c r="AA195" s="127" t="s">
        <v>60</v>
      </c>
      <c r="AB195" s="127"/>
      <c r="AC195" s="127"/>
      <c r="AD195" s="127"/>
      <c r="AE195" s="127"/>
      <c r="AF195" s="127" t="s">
        <v>61</v>
      </c>
      <c r="AG195" s="127"/>
      <c r="AH195" s="127"/>
      <c r="AI195" s="127"/>
      <c r="AJ195" s="127"/>
      <c r="AK195" s="123" t="s">
        <v>122</v>
      </c>
      <c r="AL195" s="123"/>
      <c r="AM195" s="123"/>
      <c r="AN195" s="123"/>
      <c r="AO195" s="123"/>
      <c r="AP195" s="127" t="s">
        <v>62</v>
      </c>
      <c r="AQ195" s="127"/>
      <c r="AR195" s="127"/>
      <c r="AS195" s="127"/>
      <c r="AT195" s="127"/>
      <c r="AU195" s="127" t="s">
        <v>63</v>
      </c>
      <c r="AV195" s="127"/>
      <c r="AW195" s="127"/>
      <c r="AX195" s="127"/>
      <c r="AY195" s="127"/>
      <c r="AZ195" s="123" t="s">
        <v>122</v>
      </c>
      <c r="BA195" s="123"/>
      <c r="BB195" s="123"/>
      <c r="BC195" s="123"/>
      <c r="BD195" s="123"/>
      <c r="CA195" s="18" t="s">
        <v>46</v>
      </c>
    </row>
    <row r="196" spans="1:79" s="19" customFormat="1" ht="70" customHeight="1" x14ac:dyDescent="0.25">
      <c r="A196" s="83">
        <v>1</v>
      </c>
      <c r="B196" s="83"/>
      <c r="C196" s="83"/>
      <c r="D196" s="83"/>
      <c r="E196" s="83"/>
      <c r="F196" s="83"/>
      <c r="G196" s="69" t="s">
        <v>273</v>
      </c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1"/>
      <c r="T196" s="54" t="s">
        <v>274</v>
      </c>
      <c r="U196" s="70"/>
      <c r="V196" s="70"/>
      <c r="W196" s="70"/>
      <c r="X196" s="70"/>
      <c r="Y196" s="70"/>
      <c r="Z196" s="71"/>
      <c r="AA196" s="75">
        <v>2263015</v>
      </c>
      <c r="AB196" s="75"/>
      <c r="AC196" s="75"/>
      <c r="AD196" s="75"/>
      <c r="AE196" s="75"/>
      <c r="AF196" s="75">
        <v>50000</v>
      </c>
      <c r="AG196" s="75"/>
      <c r="AH196" s="75"/>
      <c r="AI196" s="75"/>
      <c r="AJ196" s="75"/>
      <c r="AK196" s="75">
        <f>IF(ISNUMBER(AA196),AA196,0)+IF(ISNUMBER(AF196),AF196,0)</f>
        <v>2313015</v>
      </c>
      <c r="AL196" s="75"/>
      <c r="AM196" s="75"/>
      <c r="AN196" s="75"/>
      <c r="AO196" s="75"/>
      <c r="AP196" s="75">
        <v>2379385</v>
      </c>
      <c r="AQ196" s="75"/>
      <c r="AR196" s="75"/>
      <c r="AS196" s="75"/>
      <c r="AT196" s="75"/>
      <c r="AU196" s="75">
        <v>50000</v>
      </c>
      <c r="AV196" s="75"/>
      <c r="AW196" s="75"/>
      <c r="AX196" s="75"/>
      <c r="AY196" s="75"/>
      <c r="AZ196" s="75">
        <f>IF(ISNUMBER(AP196),AP196,0)+IF(ISNUMBER(AU196),AU196,0)</f>
        <v>2429385</v>
      </c>
      <c r="BA196" s="75"/>
      <c r="BB196" s="75"/>
      <c r="BC196" s="75"/>
      <c r="BD196" s="75"/>
      <c r="CA196" s="19" t="s">
        <v>47</v>
      </c>
    </row>
    <row r="197" spans="1:79" s="20" customFormat="1" ht="13" x14ac:dyDescent="0.25">
      <c r="A197" s="174"/>
      <c r="B197" s="174"/>
      <c r="C197" s="174"/>
      <c r="D197" s="174"/>
      <c r="E197" s="174"/>
      <c r="F197" s="174"/>
      <c r="G197" s="175" t="s">
        <v>147</v>
      </c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7"/>
      <c r="T197" s="178"/>
      <c r="U197" s="176"/>
      <c r="V197" s="176"/>
      <c r="W197" s="176"/>
      <c r="X197" s="176"/>
      <c r="Y197" s="176"/>
      <c r="Z197" s="177"/>
      <c r="AA197" s="125">
        <v>2263015</v>
      </c>
      <c r="AB197" s="125"/>
      <c r="AC197" s="125"/>
      <c r="AD197" s="125"/>
      <c r="AE197" s="125"/>
      <c r="AF197" s="125">
        <f>AF196</f>
        <v>50000</v>
      </c>
      <c r="AG197" s="125"/>
      <c r="AH197" s="125"/>
      <c r="AI197" s="125"/>
      <c r="AJ197" s="125"/>
      <c r="AK197" s="125">
        <f>IF(ISNUMBER(AA197),AA197,0)+IF(ISNUMBER(AF197),AF197,0)</f>
        <v>2313015</v>
      </c>
      <c r="AL197" s="125"/>
      <c r="AM197" s="125"/>
      <c r="AN197" s="125"/>
      <c r="AO197" s="125"/>
      <c r="AP197" s="125">
        <v>2379385</v>
      </c>
      <c r="AQ197" s="125"/>
      <c r="AR197" s="125"/>
      <c r="AS197" s="125"/>
      <c r="AT197" s="125"/>
      <c r="AU197" s="125">
        <f>AU196</f>
        <v>50000</v>
      </c>
      <c r="AV197" s="125"/>
      <c r="AW197" s="125"/>
      <c r="AX197" s="125"/>
      <c r="AY197" s="125"/>
      <c r="AZ197" s="125">
        <f>IF(ISNUMBER(AP197),AP197,0)+IF(ISNUMBER(AU197),AU197,0)</f>
        <v>2429385</v>
      </c>
      <c r="BA197" s="125"/>
      <c r="BB197" s="125"/>
      <c r="BC197" s="125"/>
      <c r="BD197" s="125"/>
    </row>
    <row r="198" spans="1:79" s="18" customFormat="1" ht="13" x14ac:dyDescent="0.3"/>
    <row r="199" spans="1:79" s="18" customFormat="1" ht="13" x14ac:dyDescent="0.3"/>
    <row r="200" spans="1:79" s="18" customFormat="1" ht="14.25" customHeight="1" x14ac:dyDescent="0.3">
      <c r="A200" s="38" t="s">
        <v>241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</row>
    <row r="201" spans="1:79" s="18" customFormat="1" ht="15" customHeight="1" x14ac:dyDescent="0.3">
      <c r="A201" s="82" t="s">
        <v>207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</row>
    <row r="202" spans="1:79" s="25" customFormat="1" ht="23.15" customHeight="1" x14ac:dyDescent="0.25">
      <c r="A202" s="84" t="s">
        <v>128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94" t="s">
        <v>129</v>
      </c>
      <c r="O202" s="95"/>
      <c r="P202" s="95"/>
      <c r="Q202" s="95"/>
      <c r="R202" s="95"/>
      <c r="S202" s="95"/>
      <c r="T202" s="95"/>
      <c r="U202" s="96"/>
      <c r="V202" s="94" t="s">
        <v>130</v>
      </c>
      <c r="W202" s="95"/>
      <c r="X202" s="95"/>
      <c r="Y202" s="95"/>
      <c r="Z202" s="96"/>
      <c r="AA202" s="84" t="s">
        <v>208</v>
      </c>
      <c r="AB202" s="84"/>
      <c r="AC202" s="84"/>
      <c r="AD202" s="84"/>
      <c r="AE202" s="84"/>
      <c r="AF202" s="84"/>
      <c r="AG202" s="84"/>
      <c r="AH202" s="84"/>
      <c r="AI202" s="84"/>
      <c r="AJ202" s="84" t="s">
        <v>211</v>
      </c>
      <c r="AK202" s="84"/>
      <c r="AL202" s="84"/>
      <c r="AM202" s="84"/>
      <c r="AN202" s="84"/>
      <c r="AO202" s="84"/>
      <c r="AP202" s="84"/>
      <c r="AQ202" s="84"/>
      <c r="AR202" s="84"/>
      <c r="AS202" s="84" t="s">
        <v>218</v>
      </c>
      <c r="AT202" s="84"/>
      <c r="AU202" s="84"/>
      <c r="AV202" s="84"/>
      <c r="AW202" s="84"/>
      <c r="AX202" s="84"/>
      <c r="AY202" s="84"/>
      <c r="AZ202" s="84"/>
      <c r="BA202" s="84"/>
      <c r="BB202" s="84" t="s">
        <v>229</v>
      </c>
      <c r="BC202" s="84"/>
      <c r="BD202" s="84"/>
      <c r="BE202" s="84"/>
      <c r="BF202" s="84"/>
      <c r="BG202" s="84"/>
      <c r="BH202" s="84"/>
      <c r="BI202" s="84"/>
      <c r="BJ202" s="84"/>
      <c r="BK202" s="84" t="s">
        <v>234</v>
      </c>
      <c r="BL202" s="84"/>
      <c r="BM202" s="84"/>
      <c r="BN202" s="84"/>
      <c r="BO202" s="84"/>
      <c r="BP202" s="84"/>
      <c r="BQ202" s="84"/>
      <c r="BR202" s="84"/>
      <c r="BS202" s="84"/>
    </row>
    <row r="203" spans="1:79" s="25" customFormat="1" ht="55.5" customHeight="1" x14ac:dyDescent="0.2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97"/>
      <c r="O203" s="98"/>
      <c r="P203" s="98"/>
      <c r="Q203" s="98"/>
      <c r="R203" s="98"/>
      <c r="S203" s="98"/>
      <c r="T203" s="98"/>
      <c r="U203" s="99"/>
      <c r="V203" s="97"/>
      <c r="W203" s="98"/>
      <c r="X203" s="98"/>
      <c r="Y203" s="98"/>
      <c r="Z203" s="99"/>
      <c r="AA203" s="84" t="s">
        <v>133</v>
      </c>
      <c r="AB203" s="84"/>
      <c r="AC203" s="84"/>
      <c r="AD203" s="84"/>
      <c r="AE203" s="84"/>
      <c r="AF203" s="148" t="s">
        <v>134</v>
      </c>
      <c r="AG203" s="148"/>
      <c r="AH203" s="148"/>
      <c r="AI203" s="148"/>
      <c r="AJ203" s="84" t="s">
        <v>133</v>
      </c>
      <c r="AK203" s="84"/>
      <c r="AL203" s="84"/>
      <c r="AM203" s="84"/>
      <c r="AN203" s="84"/>
      <c r="AO203" s="148" t="s">
        <v>134</v>
      </c>
      <c r="AP203" s="148"/>
      <c r="AQ203" s="148"/>
      <c r="AR203" s="148"/>
      <c r="AS203" s="84" t="s">
        <v>133</v>
      </c>
      <c r="AT203" s="84"/>
      <c r="AU203" s="84"/>
      <c r="AV203" s="84"/>
      <c r="AW203" s="84"/>
      <c r="AX203" s="148" t="s">
        <v>134</v>
      </c>
      <c r="AY203" s="148"/>
      <c r="AZ203" s="148"/>
      <c r="BA203" s="148"/>
      <c r="BB203" s="84" t="s">
        <v>133</v>
      </c>
      <c r="BC203" s="84"/>
      <c r="BD203" s="84"/>
      <c r="BE203" s="84"/>
      <c r="BF203" s="84"/>
      <c r="BG203" s="148" t="s">
        <v>134</v>
      </c>
      <c r="BH203" s="148"/>
      <c r="BI203" s="148"/>
      <c r="BJ203" s="148"/>
      <c r="BK203" s="84" t="s">
        <v>133</v>
      </c>
      <c r="BL203" s="84"/>
      <c r="BM203" s="84"/>
      <c r="BN203" s="84"/>
      <c r="BO203" s="84"/>
      <c r="BP203" s="148" t="s">
        <v>134</v>
      </c>
      <c r="BQ203" s="148"/>
      <c r="BR203" s="148"/>
      <c r="BS203" s="148"/>
    </row>
    <row r="204" spans="1:79" s="25" customFormat="1" ht="15" customHeight="1" x14ac:dyDescent="0.25">
      <c r="A204" s="84">
        <v>1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54">
        <v>2</v>
      </c>
      <c r="O204" s="55"/>
      <c r="P204" s="55"/>
      <c r="Q204" s="55"/>
      <c r="R204" s="55"/>
      <c r="S204" s="55"/>
      <c r="T204" s="55"/>
      <c r="U204" s="56"/>
      <c r="V204" s="84">
        <v>3</v>
      </c>
      <c r="W204" s="84"/>
      <c r="X204" s="84"/>
      <c r="Y204" s="84"/>
      <c r="Z204" s="84"/>
      <c r="AA204" s="84">
        <v>4</v>
      </c>
      <c r="AB204" s="84"/>
      <c r="AC204" s="84"/>
      <c r="AD204" s="84"/>
      <c r="AE204" s="84"/>
      <c r="AF204" s="84">
        <v>5</v>
      </c>
      <c r="AG204" s="84"/>
      <c r="AH204" s="84"/>
      <c r="AI204" s="84"/>
      <c r="AJ204" s="84">
        <v>6</v>
      </c>
      <c r="AK204" s="84"/>
      <c r="AL204" s="84"/>
      <c r="AM204" s="84"/>
      <c r="AN204" s="84"/>
      <c r="AO204" s="84">
        <v>7</v>
      </c>
      <c r="AP204" s="84"/>
      <c r="AQ204" s="84"/>
      <c r="AR204" s="84"/>
      <c r="AS204" s="84">
        <v>8</v>
      </c>
      <c r="AT204" s="84"/>
      <c r="AU204" s="84"/>
      <c r="AV204" s="84"/>
      <c r="AW204" s="84"/>
      <c r="AX204" s="84">
        <v>9</v>
      </c>
      <c r="AY204" s="84"/>
      <c r="AZ204" s="84"/>
      <c r="BA204" s="84"/>
      <c r="BB204" s="84">
        <v>10</v>
      </c>
      <c r="BC204" s="84"/>
      <c r="BD204" s="84"/>
      <c r="BE204" s="84"/>
      <c r="BF204" s="84"/>
      <c r="BG204" s="84">
        <v>11</v>
      </c>
      <c r="BH204" s="84"/>
      <c r="BI204" s="84"/>
      <c r="BJ204" s="84"/>
      <c r="BK204" s="84">
        <v>12</v>
      </c>
      <c r="BL204" s="84"/>
      <c r="BM204" s="84"/>
      <c r="BN204" s="84"/>
      <c r="BO204" s="84"/>
      <c r="BP204" s="84">
        <v>13</v>
      </c>
      <c r="BQ204" s="84"/>
      <c r="BR204" s="84"/>
      <c r="BS204" s="84"/>
    </row>
    <row r="205" spans="1:79" s="25" customFormat="1" ht="12" hidden="1" customHeight="1" x14ac:dyDescent="0.25">
      <c r="A205" s="150" t="s">
        <v>146</v>
      </c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84" t="s">
        <v>131</v>
      </c>
      <c r="O205" s="84"/>
      <c r="P205" s="84"/>
      <c r="Q205" s="84"/>
      <c r="R205" s="84"/>
      <c r="S205" s="84"/>
      <c r="T205" s="84"/>
      <c r="U205" s="84"/>
      <c r="V205" s="84" t="s">
        <v>132</v>
      </c>
      <c r="W205" s="84"/>
      <c r="X205" s="84"/>
      <c r="Y205" s="84"/>
      <c r="Z205" s="84"/>
      <c r="AA205" s="151" t="s">
        <v>65</v>
      </c>
      <c r="AB205" s="151"/>
      <c r="AC205" s="151"/>
      <c r="AD205" s="151"/>
      <c r="AE205" s="151"/>
      <c r="AF205" s="151" t="s">
        <v>66</v>
      </c>
      <c r="AG205" s="151"/>
      <c r="AH205" s="151"/>
      <c r="AI205" s="151"/>
      <c r="AJ205" s="151" t="s">
        <v>67</v>
      </c>
      <c r="AK205" s="151"/>
      <c r="AL205" s="151"/>
      <c r="AM205" s="151"/>
      <c r="AN205" s="151"/>
      <c r="AO205" s="151" t="s">
        <v>68</v>
      </c>
      <c r="AP205" s="151"/>
      <c r="AQ205" s="151"/>
      <c r="AR205" s="151"/>
      <c r="AS205" s="151" t="s">
        <v>58</v>
      </c>
      <c r="AT205" s="151"/>
      <c r="AU205" s="151"/>
      <c r="AV205" s="151"/>
      <c r="AW205" s="151"/>
      <c r="AX205" s="151" t="s">
        <v>59</v>
      </c>
      <c r="AY205" s="151"/>
      <c r="AZ205" s="151"/>
      <c r="BA205" s="151"/>
      <c r="BB205" s="151" t="s">
        <v>60</v>
      </c>
      <c r="BC205" s="151"/>
      <c r="BD205" s="151"/>
      <c r="BE205" s="151"/>
      <c r="BF205" s="151"/>
      <c r="BG205" s="151" t="s">
        <v>61</v>
      </c>
      <c r="BH205" s="151"/>
      <c r="BI205" s="151"/>
      <c r="BJ205" s="151"/>
      <c r="BK205" s="151" t="s">
        <v>62</v>
      </c>
      <c r="BL205" s="151"/>
      <c r="BM205" s="151"/>
      <c r="BN205" s="151"/>
      <c r="BO205" s="151"/>
      <c r="BP205" s="151" t="s">
        <v>63</v>
      </c>
      <c r="BQ205" s="151"/>
      <c r="BR205" s="151"/>
      <c r="BS205" s="151"/>
      <c r="CA205" s="25" t="s">
        <v>48</v>
      </c>
    </row>
    <row r="206" spans="1:79" s="27" customFormat="1" ht="12.75" customHeight="1" x14ac:dyDescent="0.25">
      <c r="A206" s="183" t="s">
        <v>147</v>
      </c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13"/>
      <c r="O206" s="114"/>
      <c r="P206" s="114"/>
      <c r="Q206" s="114"/>
      <c r="R206" s="114"/>
      <c r="S206" s="114"/>
      <c r="T206" s="114"/>
      <c r="U206" s="115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79"/>
      <c r="BQ206" s="180"/>
      <c r="BR206" s="180"/>
      <c r="BS206" s="181"/>
      <c r="CA206" s="27" t="s">
        <v>49</v>
      </c>
    </row>
    <row r="207" spans="1:79" s="18" customFormat="1" ht="13" x14ac:dyDescent="0.3"/>
    <row r="208" spans="1:79" s="18" customFormat="1" ht="13" hidden="1" x14ac:dyDescent="0.3"/>
    <row r="209" spans="1:79" s="18" customFormat="1" ht="35.25" customHeight="1" x14ac:dyDescent="0.3">
      <c r="A209" s="38" t="s">
        <v>242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</row>
    <row r="210" spans="1:79" s="18" customFormat="1" ht="58" customHeight="1" x14ac:dyDescent="0.3">
      <c r="A210" s="39" t="s">
        <v>277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</row>
    <row r="211" spans="1:79" s="18" customFormat="1" ht="1" customHeigh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</row>
    <row r="212" spans="1:79" s="18" customFormat="1" ht="13" hidden="1" x14ac:dyDescent="0.3"/>
    <row r="213" spans="1:79" s="18" customFormat="1" ht="28.5" customHeight="1" x14ac:dyDescent="0.3">
      <c r="A213" s="182" t="s">
        <v>225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</row>
    <row r="214" spans="1:79" s="18" customFormat="1" ht="14.25" customHeight="1" x14ac:dyDescent="0.3">
      <c r="A214" s="38" t="s">
        <v>209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</row>
    <row r="215" spans="1:79" s="18" customFormat="1" ht="15" customHeight="1" x14ac:dyDescent="0.3">
      <c r="A215" s="58" t="s">
        <v>207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</row>
    <row r="216" spans="1:79" s="26" customFormat="1" ht="43" customHeight="1" x14ac:dyDescent="0.25">
      <c r="A216" s="65" t="s">
        <v>135</v>
      </c>
      <c r="B216" s="65"/>
      <c r="C216" s="65"/>
      <c r="D216" s="65"/>
      <c r="E216" s="65"/>
      <c r="F216" s="65"/>
      <c r="G216" s="65" t="s">
        <v>19</v>
      </c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 t="s">
        <v>15</v>
      </c>
      <c r="U216" s="65"/>
      <c r="V216" s="65"/>
      <c r="W216" s="65"/>
      <c r="X216" s="65"/>
      <c r="Y216" s="65"/>
      <c r="Z216" s="65" t="s">
        <v>14</v>
      </c>
      <c r="AA216" s="65"/>
      <c r="AB216" s="65"/>
      <c r="AC216" s="65"/>
      <c r="AD216" s="65"/>
      <c r="AE216" s="65" t="s">
        <v>136</v>
      </c>
      <c r="AF216" s="65"/>
      <c r="AG216" s="65"/>
      <c r="AH216" s="65"/>
      <c r="AI216" s="65"/>
      <c r="AJ216" s="65"/>
      <c r="AK216" s="65" t="s">
        <v>137</v>
      </c>
      <c r="AL216" s="65"/>
      <c r="AM216" s="65"/>
      <c r="AN216" s="65"/>
      <c r="AO216" s="65"/>
      <c r="AP216" s="65"/>
      <c r="AQ216" s="65" t="s">
        <v>138</v>
      </c>
      <c r="AR216" s="65"/>
      <c r="AS216" s="65"/>
      <c r="AT216" s="65"/>
      <c r="AU216" s="65"/>
      <c r="AV216" s="65"/>
      <c r="AW216" s="65" t="s">
        <v>98</v>
      </c>
      <c r="AX216" s="65"/>
      <c r="AY216" s="65"/>
      <c r="AZ216" s="65"/>
      <c r="BA216" s="65"/>
      <c r="BB216" s="65"/>
      <c r="BC216" s="65"/>
      <c r="BD216" s="65"/>
      <c r="BE216" s="65"/>
      <c r="BF216" s="65"/>
      <c r="BG216" s="65" t="s">
        <v>139</v>
      </c>
      <c r="BH216" s="65"/>
      <c r="BI216" s="65"/>
      <c r="BJ216" s="65"/>
      <c r="BK216" s="65"/>
      <c r="BL216" s="65"/>
    </row>
    <row r="217" spans="1:79" s="26" customFormat="1" ht="40" customHeight="1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 t="s">
        <v>17</v>
      </c>
      <c r="AX217" s="65"/>
      <c r="AY217" s="65"/>
      <c r="AZ217" s="65"/>
      <c r="BA217" s="65"/>
      <c r="BB217" s="65" t="s">
        <v>16</v>
      </c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s="25" customFormat="1" ht="15" customHeight="1" x14ac:dyDescent="0.25">
      <c r="A218" s="84">
        <v>1</v>
      </c>
      <c r="B218" s="84"/>
      <c r="C218" s="84"/>
      <c r="D218" s="84"/>
      <c r="E218" s="84"/>
      <c r="F218" s="84"/>
      <c r="G218" s="84">
        <v>2</v>
      </c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>
        <v>3</v>
      </c>
      <c r="U218" s="84"/>
      <c r="V218" s="84"/>
      <c r="W218" s="84"/>
      <c r="X218" s="84"/>
      <c r="Y218" s="84"/>
      <c r="Z218" s="84">
        <v>4</v>
      </c>
      <c r="AA218" s="84"/>
      <c r="AB218" s="84"/>
      <c r="AC218" s="84"/>
      <c r="AD218" s="84"/>
      <c r="AE218" s="84">
        <v>5</v>
      </c>
      <c r="AF218" s="84"/>
      <c r="AG218" s="84"/>
      <c r="AH218" s="84"/>
      <c r="AI218" s="84"/>
      <c r="AJ218" s="84"/>
      <c r="AK218" s="84">
        <v>6</v>
      </c>
      <c r="AL218" s="84"/>
      <c r="AM218" s="84"/>
      <c r="AN218" s="84"/>
      <c r="AO218" s="84"/>
      <c r="AP218" s="84"/>
      <c r="AQ218" s="84">
        <v>7</v>
      </c>
      <c r="AR218" s="84"/>
      <c r="AS218" s="84"/>
      <c r="AT218" s="84"/>
      <c r="AU218" s="84"/>
      <c r="AV218" s="84"/>
      <c r="AW218" s="84">
        <v>8</v>
      </c>
      <c r="AX218" s="84"/>
      <c r="AY218" s="84"/>
      <c r="AZ218" s="84"/>
      <c r="BA218" s="84"/>
      <c r="BB218" s="84">
        <v>9</v>
      </c>
      <c r="BC218" s="84"/>
      <c r="BD218" s="84"/>
      <c r="BE218" s="84"/>
      <c r="BF218" s="84"/>
      <c r="BG218" s="84">
        <v>10</v>
      </c>
      <c r="BH218" s="84"/>
      <c r="BI218" s="84"/>
      <c r="BJ218" s="84"/>
      <c r="BK218" s="84"/>
      <c r="BL218" s="84"/>
    </row>
    <row r="219" spans="1:79" s="26" customFormat="1" ht="12" hidden="1" customHeight="1" x14ac:dyDescent="0.25">
      <c r="A219" s="65" t="s">
        <v>64</v>
      </c>
      <c r="B219" s="65"/>
      <c r="C219" s="65"/>
      <c r="D219" s="65"/>
      <c r="E219" s="65"/>
      <c r="F219" s="65"/>
      <c r="G219" s="155" t="s">
        <v>57</v>
      </c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6" t="s">
        <v>80</v>
      </c>
      <c r="U219" s="156"/>
      <c r="V219" s="156"/>
      <c r="W219" s="156"/>
      <c r="X219" s="156"/>
      <c r="Y219" s="156"/>
      <c r="Z219" s="156" t="s">
        <v>81</v>
      </c>
      <c r="AA219" s="156"/>
      <c r="AB219" s="156"/>
      <c r="AC219" s="156"/>
      <c r="AD219" s="156"/>
      <c r="AE219" s="156" t="s">
        <v>82</v>
      </c>
      <c r="AF219" s="156"/>
      <c r="AG219" s="156"/>
      <c r="AH219" s="156"/>
      <c r="AI219" s="156"/>
      <c r="AJ219" s="156"/>
      <c r="AK219" s="156" t="s">
        <v>83</v>
      </c>
      <c r="AL219" s="156"/>
      <c r="AM219" s="156"/>
      <c r="AN219" s="156"/>
      <c r="AO219" s="156"/>
      <c r="AP219" s="156"/>
      <c r="AQ219" s="157" t="s">
        <v>99</v>
      </c>
      <c r="AR219" s="156"/>
      <c r="AS219" s="156"/>
      <c r="AT219" s="156"/>
      <c r="AU219" s="156"/>
      <c r="AV219" s="156"/>
      <c r="AW219" s="156" t="s">
        <v>84</v>
      </c>
      <c r="AX219" s="156"/>
      <c r="AY219" s="156"/>
      <c r="AZ219" s="156"/>
      <c r="BA219" s="156"/>
      <c r="BB219" s="156" t="s">
        <v>85</v>
      </c>
      <c r="BC219" s="156"/>
      <c r="BD219" s="156"/>
      <c r="BE219" s="156"/>
      <c r="BF219" s="156"/>
      <c r="BG219" s="157" t="s">
        <v>100</v>
      </c>
      <c r="BH219" s="156"/>
      <c r="BI219" s="156"/>
      <c r="BJ219" s="156"/>
      <c r="BK219" s="156"/>
      <c r="BL219" s="156"/>
      <c r="CA219" s="26" t="s">
        <v>50</v>
      </c>
    </row>
    <row r="220" spans="1:79" s="28" customFormat="1" ht="12.75" customHeight="1" x14ac:dyDescent="0.25">
      <c r="A220" s="65">
        <v>2111</v>
      </c>
      <c r="B220" s="65"/>
      <c r="C220" s="65"/>
      <c r="D220" s="65"/>
      <c r="E220" s="65"/>
      <c r="F220" s="65"/>
      <c r="G220" s="152" t="s">
        <v>175</v>
      </c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4"/>
      <c r="T220" s="75">
        <v>0</v>
      </c>
      <c r="U220" s="75"/>
      <c r="V220" s="75"/>
      <c r="W220" s="75"/>
      <c r="X220" s="75"/>
      <c r="Y220" s="75"/>
      <c r="Z220" s="75">
        <v>1252383.06</v>
      </c>
      <c r="AA220" s="75"/>
      <c r="AB220" s="75"/>
      <c r="AC220" s="75"/>
      <c r="AD220" s="75"/>
      <c r="AE220" s="75">
        <v>0</v>
      </c>
      <c r="AF220" s="75"/>
      <c r="AG220" s="75"/>
      <c r="AH220" s="75"/>
      <c r="AI220" s="75"/>
      <c r="AJ220" s="75"/>
      <c r="AK220" s="75">
        <v>0</v>
      </c>
      <c r="AL220" s="75"/>
      <c r="AM220" s="75"/>
      <c r="AN220" s="75"/>
      <c r="AO220" s="75"/>
      <c r="AP220" s="75"/>
      <c r="AQ220" s="75">
        <f>IF(ISNUMBER(AK220),AK220,0)-IF(ISNUMBER(AE220),AE220,0)</f>
        <v>0</v>
      </c>
      <c r="AR220" s="75"/>
      <c r="AS220" s="75"/>
      <c r="AT220" s="75"/>
      <c r="AU220" s="75"/>
      <c r="AV220" s="75"/>
      <c r="AW220" s="75">
        <v>0</v>
      </c>
      <c r="AX220" s="75"/>
      <c r="AY220" s="75"/>
      <c r="AZ220" s="75"/>
      <c r="BA220" s="75"/>
      <c r="BB220" s="75">
        <v>0</v>
      </c>
      <c r="BC220" s="75"/>
      <c r="BD220" s="75"/>
      <c r="BE220" s="75"/>
      <c r="BF220" s="75"/>
      <c r="BG220" s="75">
        <f>IF(ISNUMBER(Z220),Z220,0)+IF(ISNUMBER(AK220),AK220,0)</f>
        <v>1252383.06</v>
      </c>
      <c r="BH220" s="75"/>
      <c r="BI220" s="75"/>
      <c r="BJ220" s="75"/>
      <c r="BK220" s="75"/>
      <c r="BL220" s="75"/>
      <c r="CA220" s="28" t="s">
        <v>51</v>
      </c>
    </row>
    <row r="221" spans="1:79" s="28" customFormat="1" ht="12.75" customHeight="1" x14ac:dyDescent="0.25">
      <c r="A221" s="65">
        <v>2120</v>
      </c>
      <c r="B221" s="65"/>
      <c r="C221" s="65"/>
      <c r="D221" s="65"/>
      <c r="E221" s="65"/>
      <c r="F221" s="65"/>
      <c r="G221" s="152" t="s">
        <v>176</v>
      </c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4"/>
      <c r="T221" s="75">
        <v>0</v>
      </c>
      <c r="U221" s="75"/>
      <c r="V221" s="75"/>
      <c r="W221" s="75"/>
      <c r="X221" s="75"/>
      <c r="Y221" s="75"/>
      <c r="Z221" s="75">
        <v>276948.40000000002</v>
      </c>
      <c r="AA221" s="75"/>
      <c r="AB221" s="75"/>
      <c r="AC221" s="75"/>
      <c r="AD221" s="75"/>
      <c r="AE221" s="75">
        <v>0</v>
      </c>
      <c r="AF221" s="75"/>
      <c r="AG221" s="75"/>
      <c r="AH221" s="75"/>
      <c r="AI221" s="75"/>
      <c r="AJ221" s="75"/>
      <c r="AK221" s="75">
        <v>0</v>
      </c>
      <c r="AL221" s="75"/>
      <c r="AM221" s="75"/>
      <c r="AN221" s="75"/>
      <c r="AO221" s="75"/>
      <c r="AP221" s="75"/>
      <c r="AQ221" s="75">
        <f>IF(ISNUMBER(AK221),AK221,0)-IF(ISNUMBER(AE221),AE221,0)</f>
        <v>0</v>
      </c>
      <c r="AR221" s="75"/>
      <c r="AS221" s="75"/>
      <c r="AT221" s="75"/>
      <c r="AU221" s="75"/>
      <c r="AV221" s="75"/>
      <c r="AW221" s="75">
        <v>0</v>
      </c>
      <c r="AX221" s="75"/>
      <c r="AY221" s="75"/>
      <c r="AZ221" s="75"/>
      <c r="BA221" s="75"/>
      <c r="BB221" s="75">
        <v>0</v>
      </c>
      <c r="BC221" s="75"/>
      <c r="BD221" s="75"/>
      <c r="BE221" s="75"/>
      <c r="BF221" s="75"/>
      <c r="BG221" s="75">
        <f>IF(ISNUMBER(Z221),Z221,0)+IF(ISNUMBER(AK221),AK221,0)</f>
        <v>276948.40000000002</v>
      </c>
      <c r="BH221" s="75"/>
      <c r="BI221" s="75"/>
      <c r="BJ221" s="75"/>
      <c r="BK221" s="75"/>
      <c r="BL221" s="75"/>
    </row>
    <row r="222" spans="1:79" s="28" customFormat="1" ht="25" customHeight="1" x14ac:dyDescent="0.25">
      <c r="A222" s="65">
        <v>2210</v>
      </c>
      <c r="B222" s="65"/>
      <c r="C222" s="65"/>
      <c r="D222" s="65"/>
      <c r="E222" s="65"/>
      <c r="F222" s="65"/>
      <c r="G222" s="152" t="s">
        <v>177</v>
      </c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4"/>
      <c r="T222" s="75">
        <v>0</v>
      </c>
      <c r="U222" s="75"/>
      <c r="V222" s="75"/>
      <c r="W222" s="75"/>
      <c r="X222" s="75"/>
      <c r="Y222" s="75"/>
      <c r="Z222" s="75">
        <v>76363.430000000008</v>
      </c>
      <c r="AA222" s="75"/>
      <c r="AB222" s="75"/>
      <c r="AC222" s="75"/>
      <c r="AD222" s="75"/>
      <c r="AE222" s="75">
        <v>0</v>
      </c>
      <c r="AF222" s="75"/>
      <c r="AG222" s="75"/>
      <c r="AH222" s="75"/>
      <c r="AI222" s="75"/>
      <c r="AJ222" s="75"/>
      <c r="AK222" s="75">
        <v>0</v>
      </c>
      <c r="AL222" s="75"/>
      <c r="AM222" s="75"/>
      <c r="AN222" s="75"/>
      <c r="AO222" s="75"/>
      <c r="AP222" s="75"/>
      <c r="AQ222" s="75">
        <f>IF(ISNUMBER(AK222),AK222,0)-IF(ISNUMBER(AE222),AE222,0)</f>
        <v>0</v>
      </c>
      <c r="AR222" s="75"/>
      <c r="AS222" s="75"/>
      <c r="AT222" s="75"/>
      <c r="AU222" s="75"/>
      <c r="AV222" s="75"/>
      <c r="AW222" s="75">
        <v>0</v>
      </c>
      <c r="AX222" s="75"/>
      <c r="AY222" s="75"/>
      <c r="AZ222" s="75"/>
      <c r="BA222" s="75"/>
      <c r="BB222" s="75">
        <v>0</v>
      </c>
      <c r="BC222" s="75"/>
      <c r="BD222" s="75"/>
      <c r="BE222" s="75"/>
      <c r="BF222" s="75"/>
      <c r="BG222" s="75">
        <f>IF(ISNUMBER(Z222),Z222,0)+IF(ISNUMBER(AK222),AK222,0)</f>
        <v>76363.430000000008</v>
      </c>
      <c r="BH222" s="75"/>
      <c r="BI222" s="75"/>
      <c r="BJ222" s="75"/>
      <c r="BK222" s="75"/>
      <c r="BL222" s="75"/>
    </row>
    <row r="223" spans="1:79" s="28" customFormat="1" ht="12.75" customHeight="1" x14ac:dyDescent="0.25">
      <c r="A223" s="65">
        <v>2240</v>
      </c>
      <c r="B223" s="65"/>
      <c r="C223" s="65"/>
      <c r="D223" s="65"/>
      <c r="E223" s="65"/>
      <c r="F223" s="65"/>
      <c r="G223" s="152" t="s">
        <v>178</v>
      </c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4"/>
      <c r="T223" s="75">
        <v>0</v>
      </c>
      <c r="U223" s="75"/>
      <c r="V223" s="75"/>
      <c r="W223" s="75"/>
      <c r="X223" s="75"/>
      <c r="Y223" s="75"/>
      <c r="Z223" s="75">
        <v>101975.68000000001</v>
      </c>
      <c r="AA223" s="75"/>
      <c r="AB223" s="75"/>
      <c r="AC223" s="75"/>
      <c r="AD223" s="75"/>
      <c r="AE223" s="75">
        <v>0</v>
      </c>
      <c r="AF223" s="75"/>
      <c r="AG223" s="75"/>
      <c r="AH223" s="75"/>
      <c r="AI223" s="75"/>
      <c r="AJ223" s="75"/>
      <c r="AK223" s="75">
        <v>0</v>
      </c>
      <c r="AL223" s="75"/>
      <c r="AM223" s="75"/>
      <c r="AN223" s="75"/>
      <c r="AO223" s="75"/>
      <c r="AP223" s="75"/>
      <c r="AQ223" s="75">
        <f>IF(ISNUMBER(AK223),AK223,0)-IF(ISNUMBER(AE223),AE223,0)</f>
        <v>0</v>
      </c>
      <c r="AR223" s="75"/>
      <c r="AS223" s="75"/>
      <c r="AT223" s="75"/>
      <c r="AU223" s="75"/>
      <c r="AV223" s="75"/>
      <c r="AW223" s="75">
        <v>0</v>
      </c>
      <c r="AX223" s="75"/>
      <c r="AY223" s="75"/>
      <c r="AZ223" s="75"/>
      <c r="BA223" s="75"/>
      <c r="BB223" s="75">
        <v>0</v>
      </c>
      <c r="BC223" s="75"/>
      <c r="BD223" s="75"/>
      <c r="BE223" s="75"/>
      <c r="BF223" s="75"/>
      <c r="BG223" s="75">
        <f>IF(ISNUMBER(Z223),Z223,0)+IF(ISNUMBER(AK223),AK223,0)</f>
        <v>101975.68000000001</v>
      </c>
      <c r="BH223" s="75"/>
      <c r="BI223" s="75"/>
      <c r="BJ223" s="75"/>
      <c r="BK223" s="75"/>
      <c r="BL223" s="75"/>
    </row>
    <row r="224" spans="1:79" s="29" customFormat="1" ht="12.75" customHeight="1" x14ac:dyDescent="0.25">
      <c r="A224" s="129"/>
      <c r="B224" s="129"/>
      <c r="C224" s="129"/>
      <c r="D224" s="129"/>
      <c r="E224" s="129"/>
      <c r="F224" s="129"/>
      <c r="G224" s="184" t="s">
        <v>147</v>
      </c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6"/>
      <c r="T224" s="125">
        <v>0</v>
      </c>
      <c r="U224" s="125"/>
      <c r="V224" s="125"/>
      <c r="W224" s="125"/>
      <c r="X224" s="125"/>
      <c r="Y224" s="125"/>
      <c r="Z224" s="125">
        <v>1707670.5699999998</v>
      </c>
      <c r="AA224" s="125"/>
      <c r="AB224" s="125"/>
      <c r="AC224" s="125"/>
      <c r="AD224" s="125"/>
      <c r="AE224" s="125">
        <v>0</v>
      </c>
      <c r="AF224" s="125"/>
      <c r="AG224" s="125"/>
      <c r="AH224" s="125"/>
      <c r="AI224" s="125"/>
      <c r="AJ224" s="125"/>
      <c r="AK224" s="125">
        <v>0</v>
      </c>
      <c r="AL224" s="125"/>
      <c r="AM224" s="125"/>
      <c r="AN224" s="125"/>
      <c r="AO224" s="125"/>
      <c r="AP224" s="125"/>
      <c r="AQ224" s="125">
        <f>IF(ISNUMBER(AK224),AK224,0)-IF(ISNUMBER(AE224),AE224,0)</f>
        <v>0</v>
      </c>
      <c r="AR224" s="125"/>
      <c r="AS224" s="125"/>
      <c r="AT224" s="125"/>
      <c r="AU224" s="125"/>
      <c r="AV224" s="125"/>
      <c r="AW224" s="125">
        <v>0</v>
      </c>
      <c r="AX224" s="125"/>
      <c r="AY224" s="125"/>
      <c r="AZ224" s="125"/>
      <c r="BA224" s="125"/>
      <c r="BB224" s="125">
        <v>0</v>
      </c>
      <c r="BC224" s="125"/>
      <c r="BD224" s="125"/>
      <c r="BE224" s="125"/>
      <c r="BF224" s="125"/>
      <c r="BG224" s="125">
        <f>IF(ISNUMBER(Z224),Z224,0)+IF(ISNUMBER(AK224),AK224,0)</f>
        <v>1707670.5699999998</v>
      </c>
      <c r="BH224" s="125"/>
      <c r="BI224" s="125"/>
      <c r="BJ224" s="125"/>
      <c r="BK224" s="125"/>
      <c r="BL224" s="125"/>
    </row>
    <row r="225" spans="1:79" s="18" customFormat="1" ht="13" x14ac:dyDescent="0.3"/>
    <row r="226" spans="1:79" s="18" customFormat="1" ht="14.25" customHeight="1" x14ac:dyDescent="0.3">
      <c r="A226" s="38" t="s">
        <v>226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</row>
    <row r="227" spans="1:79" s="18" customFormat="1" ht="15" customHeight="1" x14ac:dyDescent="0.3">
      <c r="A227" s="58" t="s">
        <v>207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</row>
    <row r="228" spans="1:79" s="26" customFormat="1" ht="18" customHeight="1" x14ac:dyDescent="0.25">
      <c r="A228" s="84" t="s">
        <v>135</v>
      </c>
      <c r="B228" s="84"/>
      <c r="C228" s="84"/>
      <c r="D228" s="84"/>
      <c r="E228" s="84"/>
      <c r="F228" s="84"/>
      <c r="G228" s="65" t="s">
        <v>19</v>
      </c>
      <c r="H228" s="65"/>
      <c r="I228" s="65"/>
      <c r="J228" s="65"/>
      <c r="K228" s="65"/>
      <c r="L228" s="65"/>
      <c r="M228" s="65"/>
      <c r="N228" s="65"/>
      <c r="O228" s="65"/>
      <c r="P228" s="65"/>
      <c r="Q228" s="65" t="s">
        <v>213</v>
      </c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 t="s">
        <v>223</v>
      </c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</row>
    <row r="229" spans="1:79" s="26" customFormat="1" ht="43" customHeight="1" x14ac:dyDescent="0.25">
      <c r="A229" s="84"/>
      <c r="B229" s="84"/>
      <c r="C229" s="84"/>
      <c r="D229" s="84"/>
      <c r="E229" s="84"/>
      <c r="F229" s="84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 t="s">
        <v>140</v>
      </c>
      <c r="R229" s="65"/>
      <c r="S229" s="65"/>
      <c r="T229" s="65"/>
      <c r="U229" s="65"/>
      <c r="V229" s="84" t="s">
        <v>141</v>
      </c>
      <c r="W229" s="84"/>
      <c r="X229" s="84"/>
      <c r="Y229" s="84"/>
      <c r="Z229" s="65" t="s">
        <v>142</v>
      </c>
      <c r="AA229" s="65"/>
      <c r="AB229" s="65"/>
      <c r="AC229" s="65"/>
      <c r="AD229" s="65"/>
      <c r="AE229" s="65"/>
      <c r="AF229" s="65"/>
      <c r="AG229" s="65"/>
      <c r="AH229" s="65"/>
      <c r="AI229" s="65"/>
      <c r="AJ229" s="65" t="s">
        <v>143</v>
      </c>
      <c r="AK229" s="65"/>
      <c r="AL229" s="65"/>
      <c r="AM229" s="65"/>
      <c r="AN229" s="65"/>
      <c r="AO229" s="65" t="s">
        <v>20</v>
      </c>
      <c r="AP229" s="65"/>
      <c r="AQ229" s="65"/>
      <c r="AR229" s="65"/>
      <c r="AS229" s="65"/>
      <c r="AT229" s="84" t="s">
        <v>144</v>
      </c>
      <c r="AU229" s="84"/>
      <c r="AV229" s="84"/>
      <c r="AW229" s="84"/>
      <c r="AX229" s="65" t="s">
        <v>142</v>
      </c>
      <c r="AY229" s="65"/>
      <c r="AZ229" s="65"/>
      <c r="BA229" s="65"/>
      <c r="BB229" s="65"/>
      <c r="BC229" s="65"/>
      <c r="BD229" s="65"/>
      <c r="BE229" s="65"/>
      <c r="BF229" s="65"/>
      <c r="BG229" s="65"/>
      <c r="BH229" s="65" t="s">
        <v>145</v>
      </c>
      <c r="BI229" s="65"/>
      <c r="BJ229" s="65"/>
      <c r="BK229" s="65"/>
      <c r="BL229" s="65"/>
    </row>
    <row r="230" spans="1:79" s="26" customFormat="1" ht="42" customHeight="1" x14ac:dyDescent="0.25">
      <c r="A230" s="84"/>
      <c r="B230" s="84"/>
      <c r="C230" s="84"/>
      <c r="D230" s="84"/>
      <c r="E230" s="84"/>
      <c r="F230" s="84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84"/>
      <c r="W230" s="84"/>
      <c r="X230" s="84"/>
      <c r="Y230" s="84"/>
      <c r="Z230" s="65" t="s">
        <v>17</v>
      </c>
      <c r="AA230" s="65"/>
      <c r="AB230" s="65"/>
      <c r="AC230" s="65"/>
      <c r="AD230" s="65"/>
      <c r="AE230" s="65" t="s">
        <v>16</v>
      </c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84"/>
      <c r="AU230" s="84"/>
      <c r="AV230" s="84"/>
      <c r="AW230" s="84"/>
      <c r="AX230" s="65" t="s">
        <v>17</v>
      </c>
      <c r="AY230" s="65"/>
      <c r="AZ230" s="65"/>
      <c r="BA230" s="65"/>
      <c r="BB230" s="65"/>
      <c r="BC230" s="65" t="s">
        <v>16</v>
      </c>
      <c r="BD230" s="65"/>
      <c r="BE230" s="65"/>
      <c r="BF230" s="65"/>
      <c r="BG230" s="65"/>
      <c r="BH230" s="65"/>
      <c r="BI230" s="65"/>
      <c r="BJ230" s="65"/>
      <c r="BK230" s="65"/>
      <c r="BL230" s="65"/>
    </row>
    <row r="231" spans="1:79" s="26" customFormat="1" ht="15" customHeight="1" x14ac:dyDescent="0.25">
      <c r="A231" s="65">
        <v>1</v>
      </c>
      <c r="B231" s="65"/>
      <c r="C231" s="65"/>
      <c r="D231" s="65"/>
      <c r="E231" s="65"/>
      <c r="F231" s="65"/>
      <c r="G231" s="65">
        <v>2</v>
      </c>
      <c r="H231" s="65"/>
      <c r="I231" s="65"/>
      <c r="J231" s="65"/>
      <c r="K231" s="65"/>
      <c r="L231" s="65"/>
      <c r="M231" s="65"/>
      <c r="N231" s="65"/>
      <c r="O231" s="65"/>
      <c r="P231" s="65"/>
      <c r="Q231" s="65">
        <v>3</v>
      </c>
      <c r="R231" s="65"/>
      <c r="S231" s="65"/>
      <c r="T231" s="65"/>
      <c r="U231" s="65"/>
      <c r="V231" s="65">
        <v>4</v>
      </c>
      <c r="W231" s="65"/>
      <c r="X231" s="65"/>
      <c r="Y231" s="65"/>
      <c r="Z231" s="65">
        <v>5</v>
      </c>
      <c r="AA231" s="65"/>
      <c r="AB231" s="65"/>
      <c r="AC231" s="65"/>
      <c r="AD231" s="65"/>
      <c r="AE231" s="65">
        <v>6</v>
      </c>
      <c r="AF231" s="65"/>
      <c r="AG231" s="65"/>
      <c r="AH231" s="65"/>
      <c r="AI231" s="65"/>
      <c r="AJ231" s="65">
        <v>7</v>
      </c>
      <c r="AK231" s="65"/>
      <c r="AL231" s="65"/>
      <c r="AM231" s="65"/>
      <c r="AN231" s="65"/>
      <c r="AO231" s="65">
        <v>8</v>
      </c>
      <c r="AP231" s="65"/>
      <c r="AQ231" s="65"/>
      <c r="AR231" s="65"/>
      <c r="AS231" s="65"/>
      <c r="AT231" s="65">
        <v>9</v>
      </c>
      <c r="AU231" s="65"/>
      <c r="AV231" s="65"/>
      <c r="AW231" s="65"/>
      <c r="AX231" s="65">
        <v>10</v>
      </c>
      <c r="AY231" s="65"/>
      <c r="AZ231" s="65"/>
      <c r="BA231" s="65"/>
      <c r="BB231" s="65"/>
      <c r="BC231" s="65">
        <v>11</v>
      </c>
      <c r="BD231" s="65"/>
      <c r="BE231" s="65"/>
      <c r="BF231" s="65"/>
      <c r="BG231" s="65"/>
      <c r="BH231" s="65">
        <v>12</v>
      </c>
      <c r="BI231" s="65"/>
      <c r="BJ231" s="65"/>
      <c r="BK231" s="65"/>
      <c r="BL231" s="65"/>
    </row>
    <row r="232" spans="1:79" s="26" customFormat="1" ht="12" hidden="1" customHeight="1" x14ac:dyDescent="0.25">
      <c r="A232" s="65" t="s">
        <v>64</v>
      </c>
      <c r="B232" s="65"/>
      <c r="C232" s="65"/>
      <c r="D232" s="65"/>
      <c r="E232" s="65"/>
      <c r="F232" s="65"/>
      <c r="G232" s="155" t="s">
        <v>57</v>
      </c>
      <c r="H232" s="155"/>
      <c r="I232" s="155"/>
      <c r="J232" s="155"/>
      <c r="K232" s="155"/>
      <c r="L232" s="155"/>
      <c r="M232" s="155"/>
      <c r="N232" s="155"/>
      <c r="O232" s="155"/>
      <c r="P232" s="155"/>
      <c r="Q232" s="156" t="s">
        <v>80</v>
      </c>
      <c r="R232" s="156"/>
      <c r="S232" s="156"/>
      <c r="T232" s="156"/>
      <c r="U232" s="156"/>
      <c r="V232" s="156" t="s">
        <v>81</v>
      </c>
      <c r="W232" s="156"/>
      <c r="X232" s="156"/>
      <c r="Y232" s="156"/>
      <c r="Z232" s="156" t="s">
        <v>82</v>
      </c>
      <c r="AA232" s="156"/>
      <c r="AB232" s="156"/>
      <c r="AC232" s="156"/>
      <c r="AD232" s="156"/>
      <c r="AE232" s="156" t="s">
        <v>83</v>
      </c>
      <c r="AF232" s="156"/>
      <c r="AG232" s="156"/>
      <c r="AH232" s="156"/>
      <c r="AI232" s="156"/>
      <c r="AJ232" s="157" t="s">
        <v>101</v>
      </c>
      <c r="AK232" s="156"/>
      <c r="AL232" s="156"/>
      <c r="AM232" s="156"/>
      <c r="AN232" s="156"/>
      <c r="AO232" s="156" t="s">
        <v>84</v>
      </c>
      <c r="AP232" s="156"/>
      <c r="AQ232" s="156"/>
      <c r="AR232" s="156"/>
      <c r="AS232" s="156"/>
      <c r="AT232" s="157" t="s">
        <v>102</v>
      </c>
      <c r="AU232" s="156"/>
      <c r="AV232" s="156"/>
      <c r="AW232" s="156"/>
      <c r="AX232" s="156" t="s">
        <v>85</v>
      </c>
      <c r="AY232" s="156"/>
      <c r="AZ232" s="156"/>
      <c r="BA232" s="156"/>
      <c r="BB232" s="156"/>
      <c r="BC232" s="156" t="s">
        <v>86</v>
      </c>
      <c r="BD232" s="156"/>
      <c r="BE232" s="156"/>
      <c r="BF232" s="156"/>
      <c r="BG232" s="156"/>
      <c r="BH232" s="157" t="s">
        <v>101</v>
      </c>
      <c r="BI232" s="156"/>
      <c r="BJ232" s="156"/>
      <c r="BK232" s="156"/>
      <c r="BL232" s="156"/>
      <c r="CA232" s="26" t="s">
        <v>52</v>
      </c>
    </row>
    <row r="233" spans="1:79" s="28" customFormat="1" ht="12.75" customHeight="1" x14ac:dyDescent="0.25">
      <c r="A233" s="65">
        <v>2111</v>
      </c>
      <c r="B233" s="65"/>
      <c r="C233" s="65"/>
      <c r="D233" s="65"/>
      <c r="E233" s="65"/>
      <c r="F233" s="65"/>
      <c r="G233" s="152" t="s">
        <v>175</v>
      </c>
      <c r="H233" s="153"/>
      <c r="I233" s="153"/>
      <c r="J233" s="153"/>
      <c r="K233" s="153"/>
      <c r="L233" s="153"/>
      <c r="M233" s="153"/>
      <c r="N233" s="153"/>
      <c r="O233" s="153"/>
      <c r="P233" s="154"/>
      <c r="Q233" s="75">
        <v>1310386</v>
      </c>
      <c r="R233" s="75"/>
      <c r="S233" s="75"/>
      <c r="T233" s="75"/>
      <c r="U233" s="75"/>
      <c r="V233" s="75">
        <v>0</v>
      </c>
      <c r="W233" s="75"/>
      <c r="X233" s="75"/>
      <c r="Y233" s="75"/>
      <c r="Z233" s="75">
        <v>0</v>
      </c>
      <c r="AA233" s="75"/>
      <c r="AB233" s="75"/>
      <c r="AC233" s="75"/>
      <c r="AD233" s="75"/>
      <c r="AE233" s="75">
        <v>0</v>
      </c>
      <c r="AF233" s="75"/>
      <c r="AG233" s="75"/>
      <c r="AH233" s="75"/>
      <c r="AI233" s="75"/>
      <c r="AJ233" s="75">
        <f>IF(ISNUMBER(Q233),Q233,0)-IF(ISNUMBER(Z233),Z233,0)</f>
        <v>1310386</v>
      </c>
      <c r="AK233" s="75"/>
      <c r="AL233" s="75"/>
      <c r="AM233" s="75"/>
      <c r="AN233" s="75"/>
      <c r="AO233" s="75">
        <v>1441425</v>
      </c>
      <c r="AP233" s="75"/>
      <c r="AQ233" s="75"/>
      <c r="AR233" s="75"/>
      <c r="AS233" s="75"/>
      <c r="AT233" s="75">
        <f>IF(ISNUMBER(V233),V233,0)-IF(ISNUMBER(Z233),Z233,0)-IF(ISNUMBER(AE233),AE233,0)</f>
        <v>0</v>
      </c>
      <c r="AU233" s="75"/>
      <c r="AV233" s="75"/>
      <c r="AW233" s="75"/>
      <c r="AX233" s="75">
        <v>0</v>
      </c>
      <c r="AY233" s="75"/>
      <c r="AZ233" s="75"/>
      <c r="BA233" s="75"/>
      <c r="BB233" s="75"/>
      <c r="BC233" s="75">
        <v>0</v>
      </c>
      <c r="BD233" s="75"/>
      <c r="BE233" s="75"/>
      <c r="BF233" s="75"/>
      <c r="BG233" s="75"/>
      <c r="BH233" s="75">
        <f>IF(ISNUMBER(AO233),AO233,0)-IF(ISNUMBER(AX233),AX233,0)</f>
        <v>1441425</v>
      </c>
      <c r="BI233" s="75"/>
      <c r="BJ233" s="75"/>
      <c r="BK233" s="75"/>
      <c r="BL233" s="75"/>
      <c r="CA233" s="28" t="s">
        <v>53</v>
      </c>
    </row>
    <row r="234" spans="1:79" s="28" customFormat="1" ht="12.75" customHeight="1" x14ac:dyDescent="0.25">
      <c r="A234" s="65">
        <v>2120</v>
      </c>
      <c r="B234" s="65"/>
      <c r="C234" s="65"/>
      <c r="D234" s="65"/>
      <c r="E234" s="65"/>
      <c r="F234" s="65"/>
      <c r="G234" s="152" t="s">
        <v>176</v>
      </c>
      <c r="H234" s="153"/>
      <c r="I234" s="153"/>
      <c r="J234" s="153"/>
      <c r="K234" s="153"/>
      <c r="L234" s="153"/>
      <c r="M234" s="153"/>
      <c r="N234" s="153"/>
      <c r="O234" s="153"/>
      <c r="P234" s="154"/>
      <c r="Q234" s="75">
        <v>288286</v>
      </c>
      <c r="R234" s="75"/>
      <c r="S234" s="75"/>
      <c r="T234" s="75"/>
      <c r="U234" s="75"/>
      <c r="V234" s="75">
        <v>0</v>
      </c>
      <c r="W234" s="75"/>
      <c r="X234" s="75"/>
      <c r="Y234" s="75"/>
      <c r="Z234" s="75">
        <v>0</v>
      </c>
      <c r="AA234" s="75"/>
      <c r="AB234" s="75"/>
      <c r="AC234" s="75"/>
      <c r="AD234" s="75"/>
      <c r="AE234" s="75">
        <v>0</v>
      </c>
      <c r="AF234" s="75"/>
      <c r="AG234" s="75"/>
      <c r="AH234" s="75"/>
      <c r="AI234" s="75"/>
      <c r="AJ234" s="75">
        <f>IF(ISNUMBER(Q234),Q234,0)-IF(ISNUMBER(Z234),Z234,0)</f>
        <v>288286</v>
      </c>
      <c r="AK234" s="75"/>
      <c r="AL234" s="75"/>
      <c r="AM234" s="75"/>
      <c r="AN234" s="75"/>
      <c r="AO234" s="75">
        <v>317114</v>
      </c>
      <c r="AP234" s="75"/>
      <c r="AQ234" s="75"/>
      <c r="AR234" s="75"/>
      <c r="AS234" s="75"/>
      <c r="AT234" s="75">
        <f>IF(ISNUMBER(V234),V234,0)-IF(ISNUMBER(Z234),Z234,0)-IF(ISNUMBER(AE234),AE234,0)</f>
        <v>0</v>
      </c>
      <c r="AU234" s="75"/>
      <c r="AV234" s="75"/>
      <c r="AW234" s="75"/>
      <c r="AX234" s="75">
        <v>0</v>
      </c>
      <c r="AY234" s="75"/>
      <c r="AZ234" s="75"/>
      <c r="BA234" s="75"/>
      <c r="BB234" s="75"/>
      <c r="BC234" s="75">
        <v>0</v>
      </c>
      <c r="BD234" s="75"/>
      <c r="BE234" s="75"/>
      <c r="BF234" s="75"/>
      <c r="BG234" s="75"/>
      <c r="BH234" s="75">
        <f>IF(ISNUMBER(AO234),AO234,0)-IF(ISNUMBER(AX234),AX234,0)</f>
        <v>317114</v>
      </c>
      <c r="BI234" s="75"/>
      <c r="BJ234" s="75"/>
      <c r="BK234" s="75"/>
      <c r="BL234" s="75"/>
    </row>
    <row r="235" spans="1:79" s="28" customFormat="1" ht="25" customHeight="1" x14ac:dyDescent="0.25">
      <c r="A235" s="65">
        <v>2210</v>
      </c>
      <c r="B235" s="65"/>
      <c r="C235" s="65"/>
      <c r="D235" s="65"/>
      <c r="E235" s="65"/>
      <c r="F235" s="65"/>
      <c r="G235" s="152" t="s">
        <v>177</v>
      </c>
      <c r="H235" s="153"/>
      <c r="I235" s="153"/>
      <c r="J235" s="153"/>
      <c r="K235" s="153"/>
      <c r="L235" s="153"/>
      <c r="M235" s="153"/>
      <c r="N235" s="153"/>
      <c r="O235" s="153"/>
      <c r="P235" s="154"/>
      <c r="Q235" s="75">
        <v>142785</v>
      </c>
      <c r="R235" s="75"/>
      <c r="S235" s="75"/>
      <c r="T235" s="75"/>
      <c r="U235" s="75"/>
      <c r="V235" s="75">
        <v>0</v>
      </c>
      <c r="W235" s="75"/>
      <c r="X235" s="75"/>
      <c r="Y235" s="75"/>
      <c r="Z235" s="75">
        <v>0</v>
      </c>
      <c r="AA235" s="75"/>
      <c r="AB235" s="75"/>
      <c r="AC235" s="75"/>
      <c r="AD235" s="75"/>
      <c r="AE235" s="75">
        <v>0</v>
      </c>
      <c r="AF235" s="75"/>
      <c r="AG235" s="75"/>
      <c r="AH235" s="75"/>
      <c r="AI235" s="75"/>
      <c r="AJ235" s="75">
        <f>IF(ISNUMBER(Q235),Q235,0)-IF(ISNUMBER(Z235),Z235,0)</f>
        <v>142785</v>
      </c>
      <c r="AK235" s="75"/>
      <c r="AL235" s="75"/>
      <c r="AM235" s="75"/>
      <c r="AN235" s="75"/>
      <c r="AO235" s="75">
        <v>147706</v>
      </c>
      <c r="AP235" s="75"/>
      <c r="AQ235" s="75"/>
      <c r="AR235" s="75"/>
      <c r="AS235" s="75"/>
      <c r="AT235" s="75">
        <f>IF(ISNUMBER(V235),V235,0)-IF(ISNUMBER(Z235),Z235,0)-IF(ISNUMBER(AE235),AE235,0)</f>
        <v>0</v>
      </c>
      <c r="AU235" s="75"/>
      <c r="AV235" s="75"/>
      <c r="AW235" s="75"/>
      <c r="AX235" s="75">
        <v>0</v>
      </c>
      <c r="AY235" s="75"/>
      <c r="AZ235" s="75"/>
      <c r="BA235" s="75"/>
      <c r="BB235" s="75"/>
      <c r="BC235" s="75">
        <v>0</v>
      </c>
      <c r="BD235" s="75"/>
      <c r="BE235" s="75"/>
      <c r="BF235" s="75"/>
      <c r="BG235" s="75"/>
      <c r="BH235" s="75">
        <f>IF(ISNUMBER(AO235),AO235,0)-IF(ISNUMBER(AX235),AX235,0)</f>
        <v>147706</v>
      </c>
      <c r="BI235" s="75"/>
      <c r="BJ235" s="75"/>
      <c r="BK235" s="75"/>
      <c r="BL235" s="75"/>
    </row>
    <row r="236" spans="1:79" s="28" customFormat="1" ht="25" customHeight="1" x14ac:dyDescent="0.25">
      <c r="A236" s="65">
        <v>2240</v>
      </c>
      <c r="B236" s="65"/>
      <c r="C236" s="65"/>
      <c r="D236" s="65"/>
      <c r="E236" s="65"/>
      <c r="F236" s="65"/>
      <c r="G236" s="152" t="s">
        <v>178</v>
      </c>
      <c r="H236" s="153"/>
      <c r="I236" s="153"/>
      <c r="J236" s="153"/>
      <c r="K236" s="153"/>
      <c r="L236" s="153"/>
      <c r="M236" s="153"/>
      <c r="N236" s="153"/>
      <c r="O236" s="153"/>
      <c r="P236" s="154"/>
      <c r="Q236" s="75">
        <v>196567</v>
      </c>
      <c r="R236" s="75"/>
      <c r="S236" s="75"/>
      <c r="T236" s="75"/>
      <c r="U236" s="75"/>
      <c r="V236" s="75">
        <v>0</v>
      </c>
      <c r="W236" s="75"/>
      <c r="X236" s="75"/>
      <c r="Y236" s="75"/>
      <c r="Z236" s="75">
        <v>0</v>
      </c>
      <c r="AA236" s="75"/>
      <c r="AB236" s="75"/>
      <c r="AC236" s="75"/>
      <c r="AD236" s="75"/>
      <c r="AE236" s="75">
        <v>0</v>
      </c>
      <c r="AF236" s="75"/>
      <c r="AG236" s="75"/>
      <c r="AH236" s="75"/>
      <c r="AI236" s="75"/>
      <c r="AJ236" s="75">
        <f>IF(ISNUMBER(Q236),Q236,0)-IF(ISNUMBER(Z236),Z236,0)</f>
        <v>196567</v>
      </c>
      <c r="AK236" s="75"/>
      <c r="AL236" s="75"/>
      <c r="AM236" s="75"/>
      <c r="AN236" s="75"/>
      <c r="AO236" s="75">
        <v>206796</v>
      </c>
      <c r="AP236" s="75"/>
      <c r="AQ236" s="75"/>
      <c r="AR236" s="75"/>
      <c r="AS236" s="75"/>
      <c r="AT236" s="75">
        <f>IF(ISNUMBER(V236),V236,0)-IF(ISNUMBER(Z236),Z236,0)-IF(ISNUMBER(AE236),AE236,0)</f>
        <v>0</v>
      </c>
      <c r="AU236" s="75"/>
      <c r="AV236" s="75"/>
      <c r="AW236" s="75"/>
      <c r="AX236" s="75">
        <v>0</v>
      </c>
      <c r="AY236" s="75"/>
      <c r="AZ236" s="75"/>
      <c r="BA236" s="75"/>
      <c r="BB236" s="75"/>
      <c r="BC236" s="75">
        <v>0</v>
      </c>
      <c r="BD236" s="75"/>
      <c r="BE236" s="75"/>
      <c r="BF236" s="75"/>
      <c r="BG236" s="75"/>
      <c r="BH236" s="75">
        <f>IF(ISNUMBER(AO236),AO236,0)-IF(ISNUMBER(AX236),AX236,0)</f>
        <v>206796</v>
      </c>
      <c r="BI236" s="75"/>
      <c r="BJ236" s="75"/>
      <c r="BK236" s="75"/>
      <c r="BL236" s="75"/>
    </row>
    <row r="237" spans="1:79" s="29" customFormat="1" ht="12.75" customHeight="1" x14ac:dyDescent="0.25">
      <c r="A237" s="129"/>
      <c r="B237" s="129"/>
      <c r="C237" s="129"/>
      <c r="D237" s="129"/>
      <c r="E237" s="129"/>
      <c r="F237" s="129"/>
      <c r="G237" s="184" t="s">
        <v>147</v>
      </c>
      <c r="H237" s="185"/>
      <c r="I237" s="185"/>
      <c r="J237" s="185"/>
      <c r="K237" s="185"/>
      <c r="L237" s="185"/>
      <c r="M237" s="185"/>
      <c r="N237" s="185"/>
      <c r="O237" s="185"/>
      <c r="P237" s="186"/>
      <c r="Q237" s="125">
        <v>1938024</v>
      </c>
      <c r="R237" s="125"/>
      <c r="S237" s="125"/>
      <c r="T237" s="125"/>
      <c r="U237" s="125"/>
      <c r="V237" s="125">
        <v>0</v>
      </c>
      <c r="W237" s="125"/>
      <c r="X237" s="125"/>
      <c r="Y237" s="125"/>
      <c r="Z237" s="125">
        <v>0</v>
      </c>
      <c r="AA237" s="125"/>
      <c r="AB237" s="125"/>
      <c r="AC237" s="125"/>
      <c r="AD237" s="125"/>
      <c r="AE237" s="125">
        <v>0</v>
      </c>
      <c r="AF237" s="125"/>
      <c r="AG237" s="125"/>
      <c r="AH237" s="125"/>
      <c r="AI237" s="125"/>
      <c r="AJ237" s="125">
        <f>IF(ISNUMBER(Q237),Q237,0)-IF(ISNUMBER(Z237),Z237,0)</f>
        <v>1938024</v>
      </c>
      <c r="AK237" s="125"/>
      <c r="AL237" s="125"/>
      <c r="AM237" s="125"/>
      <c r="AN237" s="125"/>
      <c r="AO237" s="125">
        <f>AO233+AO234+AO235+AO236</f>
        <v>2113041</v>
      </c>
      <c r="AP237" s="125"/>
      <c r="AQ237" s="125"/>
      <c r="AR237" s="125"/>
      <c r="AS237" s="125"/>
      <c r="AT237" s="125">
        <f>IF(ISNUMBER(V237),V237,0)-IF(ISNUMBER(Z237),Z237,0)-IF(ISNUMBER(AE237),AE237,0)</f>
        <v>0</v>
      </c>
      <c r="AU237" s="125"/>
      <c r="AV237" s="125"/>
      <c r="AW237" s="125"/>
      <c r="AX237" s="125">
        <v>0</v>
      </c>
      <c r="AY237" s="125"/>
      <c r="AZ237" s="125"/>
      <c r="BA237" s="125"/>
      <c r="BB237" s="125"/>
      <c r="BC237" s="125">
        <v>0</v>
      </c>
      <c r="BD237" s="125"/>
      <c r="BE237" s="125"/>
      <c r="BF237" s="125"/>
      <c r="BG237" s="125"/>
      <c r="BH237" s="125">
        <f>IF(ISNUMBER(AO237),AO237,0)-IF(ISNUMBER(AX237),AX237,0)</f>
        <v>2113041</v>
      </c>
      <c r="BI237" s="125"/>
      <c r="BJ237" s="125"/>
      <c r="BK237" s="125"/>
      <c r="BL237" s="125"/>
    </row>
    <row r="238" spans="1:79" s="18" customFormat="1" ht="13" x14ac:dyDescent="0.3"/>
    <row r="239" spans="1:79" s="18" customFormat="1" ht="14.25" customHeight="1" x14ac:dyDescent="0.3">
      <c r="A239" s="38" t="s">
        <v>214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</row>
    <row r="240" spans="1:79" s="18" customFormat="1" ht="15" customHeight="1" x14ac:dyDescent="0.3">
      <c r="A240" s="58" t="s">
        <v>207</v>
      </c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</row>
    <row r="241" spans="1:79" s="26" customFormat="1" ht="43" customHeight="1" x14ac:dyDescent="0.25">
      <c r="A241" s="148" t="s">
        <v>135</v>
      </c>
      <c r="B241" s="148"/>
      <c r="C241" s="148"/>
      <c r="D241" s="148"/>
      <c r="E241" s="148"/>
      <c r="F241" s="148"/>
      <c r="G241" s="65" t="s">
        <v>19</v>
      </c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 t="s">
        <v>15</v>
      </c>
      <c r="U241" s="65"/>
      <c r="V241" s="65"/>
      <c r="W241" s="65"/>
      <c r="X241" s="65"/>
      <c r="Y241" s="65"/>
      <c r="Z241" s="65" t="s">
        <v>14</v>
      </c>
      <c r="AA241" s="65"/>
      <c r="AB241" s="65"/>
      <c r="AC241" s="65"/>
      <c r="AD241" s="65"/>
      <c r="AE241" s="65" t="s">
        <v>210</v>
      </c>
      <c r="AF241" s="65"/>
      <c r="AG241" s="65"/>
      <c r="AH241" s="65"/>
      <c r="AI241" s="65"/>
      <c r="AJ241" s="65"/>
      <c r="AK241" s="65" t="s">
        <v>215</v>
      </c>
      <c r="AL241" s="65"/>
      <c r="AM241" s="65"/>
      <c r="AN241" s="65"/>
      <c r="AO241" s="65"/>
      <c r="AP241" s="65"/>
      <c r="AQ241" s="65" t="s">
        <v>227</v>
      </c>
      <c r="AR241" s="65"/>
      <c r="AS241" s="65"/>
      <c r="AT241" s="65"/>
      <c r="AU241" s="65"/>
      <c r="AV241" s="65"/>
      <c r="AW241" s="65" t="s">
        <v>18</v>
      </c>
      <c r="AX241" s="65"/>
      <c r="AY241" s="65"/>
      <c r="AZ241" s="65"/>
      <c r="BA241" s="65"/>
      <c r="BB241" s="65"/>
      <c r="BC241" s="65"/>
      <c r="BD241" s="65"/>
      <c r="BE241" s="65" t="s">
        <v>155</v>
      </c>
      <c r="BF241" s="65"/>
      <c r="BG241" s="65"/>
      <c r="BH241" s="65"/>
      <c r="BI241" s="65"/>
      <c r="BJ241" s="65"/>
      <c r="BK241" s="65"/>
      <c r="BL241" s="65"/>
    </row>
    <row r="242" spans="1:79" s="26" customFormat="1" ht="5.5" customHeight="1" x14ac:dyDescent="0.25">
      <c r="A242" s="148"/>
      <c r="B242" s="148"/>
      <c r="C242" s="148"/>
      <c r="D242" s="148"/>
      <c r="E242" s="148"/>
      <c r="F242" s="148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</row>
    <row r="243" spans="1:79" s="25" customFormat="1" ht="15" customHeight="1" x14ac:dyDescent="0.25">
      <c r="A243" s="84">
        <v>1</v>
      </c>
      <c r="B243" s="84"/>
      <c r="C243" s="84"/>
      <c r="D243" s="84"/>
      <c r="E243" s="84"/>
      <c r="F243" s="84"/>
      <c r="G243" s="84">
        <v>2</v>
      </c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>
        <v>3</v>
      </c>
      <c r="U243" s="84"/>
      <c r="V243" s="84"/>
      <c r="W243" s="84"/>
      <c r="X243" s="84"/>
      <c r="Y243" s="84"/>
      <c r="Z243" s="84">
        <v>4</v>
      </c>
      <c r="AA243" s="84"/>
      <c r="AB243" s="84"/>
      <c r="AC243" s="84"/>
      <c r="AD243" s="84"/>
      <c r="AE243" s="84">
        <v>5</v>
      </c>
      <c r="AF243" s="84"/>
      <c r="AG243" s="84"/>
      <c r="AH243" s="84"/>
      <c r="AI243" s="84"/>
      <c r="AJ243" s="84"/>
      <c r="AK243" s="84">
        <v>6</v>
      </c>
      <c r="AL243" s="84"/>
      <c r="AM243" s="84"/>
      <c r="AN243" s="84"/>
      <c r="AO243" s="84"/>
      <c r="AP243" s="84"/>
      <c r="AQ243" s="84">
        <v>7</v>
      </c>
      <c r="AR243" s="84"/>
      <c r="AS243" s="84"/>
      <c r="AT243" s="84"/>
      <c r="AU243" s="84"/>
      <c r="AV243" s="84"/>
      <c r="AW243" s="84">
        <v>8</v>
      </c>
      <c r="AX243" s="84"/>
      <c r="AY243" s="84"/>
      <c r="AZ243" s="84"/>
      <c r="BA243" s="84"/>
      <c r="BB243" s="84"/>
      <c r="BC243" s="84"/>
      <c r="BD243" s="84"/>
      <c r="BE243" s="84">
        <v>9</v>
      </c>
      <c r="BF243" s="84"/>
      <c r="BG243" s="84"/>
      <c r="BH243" s="84"/>
      <c r="BI243" s="84"/>
      <c r="BJ243" s="84"/>
      <c r="BK243" s="84"/>
      <c r="BL243" s="84"/>
    </row>
    <row r="244" spans="1:79" s="26" customFormat="1" ht="18.75" hidden="1" customHeight="1" x14ac:dyDescent="0.25">
      <c r="A244" s="65" t="s">
        <v>64</v>
      </c>
      <c r="B244" s="65"/>
      <c r="C244" s="65"/>
      <c r="D244" s="65"/>
      <c r="E244" s="65"/>
      <c r="F244" s="65"/>
      <c r="G244" s="155" t="s">
        <v>57</v>
      </c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6" t="s">
        <v>80</v>
      </c>
      <c r="U244" s="156"/>
      <c r="V244" s="156"/>
      <c r="W244" s="156"/>
      <c r="X244" s="156"/>
      <c r="Y244" s="156"/>
      <c r="Z244" s="156" t="s">
        <v>81</v>
      </c>
      <c r="AA244" s="156"/>
      <c r="AB244" s="156"/>
      <c r="AC244" s="156"/>
      <c r="AD244" s="156"/>
      <c r="AE244" s="156" t="s">
        <v>82</v>
      </c>
      <c r="AF244" s="156"/>
      <c r="AG244" s="156"/>
      <c r="AH244" s="156"/>
      <c r="AI244" s="156"/>
      <c r="AJ244" s="156"/>
      <c r="AK244" s="156" t="s">
        <v>83</v>
      </c>
      <c r="AL244" s="156"/>
      <c r="AM244" s="156"/>
      <c r="AN244" s="156"/>
      <c r="AO244" s="156"/>
      <c r="AP244" s="156"/>
      <c r="AQ244" s="156" t="s">
        <v>84</v>
      </c>
      <c r="AR244" s="156"/>
      <c r="AS244" s="156"/>
      <c r="AT244" s="156"/>
      <c r="AU244" s="156"/>
      <c r="AV244" s="156"/>
      <c r="AW244" s="155" t="s">
        <v>87</v>
      </c>
      <c r="AX244" s="155"/>
      <c r="AY244" s="155"/>
      <c r="AZ244" s="155"/>
      <c r="BA244" s="155"/>
      <c r="BB244" s="155"/>
      <c r="BC244" s="155"/>
      <c r="BD244" s="155"/>
      <c r="BE244" s="155" t="s">
        <v>88</v>
      </c>
      <c r="BF244" s="155"/>
      <c r="BG244" s="155"/>
      <c r="BH244" s="155"/>
      <c r="BI244" s="155"/>
      <c r="BJ244" s="155"/>
      <c r="BK244" s="155"/>
      <c r="BL244" s="155"/>
      <c r="CA244" s="26" t="s">
        <v>54</v>
      </c>
    </row>
    <row r="245" spans="1:79" s="28" customFormat="1" ht="12.75" customHeight="1" x14ac:dyDescent="0.25">
      <c r="A245" s="65">
        <v>2111</v>
      </c>
      <c r="B245" s="65"/>
      <c r="C245" s="65"/>
      <c r="D245" s="65"/>
      <c r="E245" s="65"/>
      <c r="F245" s="65"/>
      <c r="G245" s="152" t="s">
        <v>175</v>
      </c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4"/>
      <c r="T245" s="75">
        <v>0</v>
      </c>
      <c r="U245" s="75"/>
      <c r="V245" s="75"/>
      <c r="W245" s="75"/>
      <c r="X245" s="75"/>
      <c r="Y245" s="75"/>
      <c r="Z245" s="75">
        <v>1252383.06</v>
      </c>
      <c r="AA245" s="75"/>
      <c r="AB245" s="75"/>
      <c r="AC245" s="75"/>
      <c r="AD245" s="75"/>
      <c r="AE245" s="75">
        <v>0</v>
      </c>
      <c r="AF245" s="75"/>
      <c r="AG245" s="75"/>
      <c r="AH245" s="75"/>
      <c r="AI245" s="75"/>
      <c r="AJ245" s="75"/>
      <c r="AK245" s="75">
        <v>0</v>
      </c>
      <c r="AL245" s="75"/>
      <c r="AM245" s="75"/>
      <c r="AN245" s="75"/>
      <c r="AO245" s="75"/>
      <c r="AP245" s="75"/>
      <c r="AQ245" s="75">
        <v>0</v>
      </c>
      <c r="AR245" s="75"/>
      <c r="AS245" s="75"/>
      <c r="AT245" s="75"/>
      <c r="AU245" s="75"/>
      <c r="AV245" s="75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CA245" s="28" t="s">
        <v>55</v>
      </c>
    </row>
    <row r="246" spans="1:79" s="28" customFormat="1" ht="12.75" customHeight="1" x14ac:dyDescent="0.25">
      <c r="A246" s="65">
        <v>2120</v>
      </c>
      <c r="B246" s="65"/>
      <c r="C246" s="65"/>
      <c r="D246" s="65"/>
      <c r="E246" s="65"/>
      <c r="F246" s="65"/>
      <c r="G246" s="152" t="s">
        <v>176</v>
      </c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4"/>
      <c r="T246" s="75">
        <v>0</v>
      </c>
      <c r="U246" s="75"/>
      <c r="V246" s="75"/>
      <c r="W246" s="75"/>
      <c r="X246" s="75"/>
      <c r="Y246" s="75"/>
      <c r="Z246" s="75">
        <v>276948.40000000002</v>
      </c>
      <c r="AA246" s="75"/>
      <c r="AB246" s="75"/>
      <c r="AC246" s="75"/>
      <c r="AD246" s="75"/>
      <c r="AE246" s="75">
        <v>0</v>
      </c>
      <c r="AF246" s="75"/>
      <c r="AG246" s="75"/>
      <c r="AH246" s="75"/>
      <c r="AI246" s="75"/>
      <c r="AJ246" s="75"/>
      <c r="AK246" s="75">
        <v>0</v>
      </c>
      <c r="AL246" s="75"/>
      <c r="AM246" s="75"/>
      <c r="AN246" s="75"/>
      <c r="AO246" s="75"/>
      <c r="AP246" s="75"/>
      <c r="AQ246" s="75">
        <v>0</v>
      </c>
      <c r="AR246" s="75"/>
      <c r="AS246" s="75"/>
      <c r="AT246" s="75"/>
      <c r="AU246" s="75"/>
      <c r="AV246" s="75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</row>
    <row r="247" spans="1:79" s="28" customFormat="1" ht="25" customHeight="1" x14ac:dyDescent="0.25">
      <c r="A247" s="65">
        <v>2210</v>
      </c>
      <c r="B247" s="65"/>
      <c r="C247" s="65"/>
      <c r="D247" s="65"/>
      <c r="E247" s="65"/>
      <c r="F247" s="65"/>
      <c r="G247" s="152" t="s">
        <v>177</v>
      </c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4"/>
      <c r="T247" s="75">
        <v>0</v>
      </c>
      <c r="U247" s="75"/>
      <c r="V247" s="75"/>
      <c r="W247" s="75"/>
      <c r="X247" s="75"/>
      <c r="Y247" s="75"/>
      <c r="Z247" s="75">
        <v>76363.430000000008</v>
      </c>
      <c r="AA247" s="75"/>
      <c r="AB247" s="75"/>
      <c r="AC247" s="75"/>
      <c r="AD247" s="75"/>
      <c r="AE247" s="75">
        <v>0</v>
      </c>
      <c r="AF247" s="75"/>
      <c r="AG247" s="75"/>
      <c r="AH247" s="75"/>
      <c r="AI247" s="75"/>
      <c r="AJ247" s="75"/>
      <c r="AK247" s="75">
        <v>0</v>
      </c>
      <c r="AL247" s="75"/>
      <c r="AM247" s="75"/>
      <c r="AN247" s="75"/>
      <c r="AO247" s="75"/>
      <c r="AP247" s="75"/>
      <c r="AQ247" s="75">
        <v>0</v>
      </c>
      <c r="AR247" s="75"/>
      <c r="AS247" s="75"/>
      <c r="AT247" s="75"/>
      <c r="AU247" s="75"/>
      <c r="AV247" s="75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</row>
    <row r="248" spans="1:79" s="28" customFormat="1" ht="12.75" customHeight="1" x14ac:dyDescent="0.25">
      <c r="A248" s="65">
        <v>2240</v>
      </c>
      <c r="B248" s="65"/>
      <c r="C248" s="65"/>
      <c r="D248" s="65"/>
      <c r="E248" s="65"/>
      <c r="F248" s="65"/>
      <c r="G248" s="152" t="s">
        <v>178</v>
      </c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4"/>
      <c r="T248" s="75">
        <v>0</v>
      </c>
      <c r="U248" s="75"/>
      <c r="V248" s="75"/>
      <c r="W248" s="75"/>
      <c r="X248" s="75"/>
      <c r="Y248" s="75"/>
      <c r="Z248" s="75">
        <v>101975.68000000001</v>
      </c>
      <c r="AA248" s="75"/>
      <c r="AB248" s="75"/>
      <c r="AC248" s="75"/>
      <c r="AD248" s="75"/>
      <c r="AE248" s="75">
        <v>0</v>
      </c>
      <c r="AF248" s="75"/>
      <c r="AG248" s="75"/>
      <c r="AH248" s="75"/>
      <c r="AI248" s="75"/>
      <c r="AJ248" s="75"/>
      <c r="AK248" s="75">
        <v>0</v>
      </c>
      <c r="AL248" s="75"/>
      <c r="AM248" s="75"/>
      <c r="AN248" s="75"/>
      <c r="AO248" s="75"/>
      <c r="AP248" s="75"/>
      <c r="AQ248" s="75">
        <v>0</v>
      </c>
      <c r="AR248" s="75"/>
      <c r="AS248" s="75"/>
      <c r="AT248" s="75"/>
      <c r="AU248" s="75"/>
      <c r="AV248" s="75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</row>
    <row r="249" spans="1:79" s="29" customFormat="1" ht="12.75" customHeight="1" x14ac:dyDescent="0.25">
      <c r="A249" s="129"/>
      <c r="B249" s="129"/>
      <c r="C249" s="129"/>
      <c r="D249" s="129"/>
      <c r="E249" s="129"/>
      <c r="F249" s="129"/>
      <c r="G249" s="184" t="s">
        <v>147</v>
      </c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6"/>
      <c r="T249" s="125">
        <v>0</v>
      </c>
      <c r="U249" s="125"/>
      <c r="V249" s="125"/>
      <c r="W249" s="125"/>
      <c r="X249" s="125"/>
      <c r="Y249" s="125"/>
      <c r="Z249" s="125">
        <v>1707670.5699999998</v>
      </c>
      <c r="AA249" s="125"/>
      <c r="AB249" s="125"/>
      <c r="AC249" s="125"/>
      <c r="AD249" s="125"/>
      <c r="AE249" s="125">
        <v>0</v>
      </c>
      <c r="AF249" s="125"/>
      <c r="AG249" s="125"/>
      <c r="AH249" s="125"/>
      <c r="AI249" s="125"/>
      <c r="AJ249" s="125"/>
      <c r="AK249" s="125">
        <v>0</v>
      </c>
      <c r="AL249" s="125"/>
      <c r="AM249" s="125"/>
      <c r="AN249" s="125"/>
      <c r="AO249" s="125"/>
      <c r="AP249" s="125"/>
      <c r="AQ249" s="125">
        <v>0</v>
      </c>
      <c r="AR249" s="125"/>
      <c r="AS249" s="125"/>
      <c r="AT249" s="125"/>
      <c r="AU249" s="125"/>
      <c r="AV249" s="125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</row>
    <row r="250" spans="1:79" s="18" customFormat="1" ht="13" x14ac:dyDescent="0.3"/>
    <row r="251" spans="1:79" s="18" customFormat="1" ht="14.25" customHeight="1" x14ac:dyDescent="0.3">
      <c r="A251" s="38" t="s">
        <v>228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</row>
    <row r="252" spans="1:79" s="18" customFormat="1" ht="15" customHeight="1" x14ac:dyDescent="0.3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</row>
    <row r="253" spans="1:79" s="18" customFormat="1" ht="15" hidden="1" customHeigh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</row>
    <row r="254" spans="1:79" s="18" customFormat="1" ht="13" x14ac:dyDescent="0.3"/>
    <row r="255" spans="1:79" s="18" customFormat="1" ht="14" x14ac:dyDescent="0.3">
      <c r="A255" s="38" t="s">
        <v>243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</row>
    <row r="256" spans="1:79" s="18" customFormat="1" ht="14" x14ac:dyDescent="0.3">
      <c r="A256" s="38" t="s">
        <v>216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</row>
    <row r="257" spans="1:64" s="18" customFormat="1" ht="15" customHeight="1" x14ac:dyDescent="0.3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</row>
    <row r="258" spans="1:64" s="18" customFormat="1" ht="15" hidden="1" customHeigh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</row>
    <row r="259" spans="1:64" s="18" customFormat="1" ht="13" hidden="1" x14ac:dyDescent="0.3"/>
    <row r="260" spans="1:64" s="18" customFormat="1" ht="13" x14ac:dyDescent="0.3"/>
    <row r="261" spans="1:64" s="18" customFormat="1" ht="19" customHeight="1" x14ac:dyDescent="0.3">
      <c r="A261" s="39" t="s">
        <v>203</v>
      </c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23"/>
      <c r="AC261" s="23"/>
      <c r="AD261" s="23"/>
      <c r="AE261" s="23"/>
      <c r="AF261" s="23"/>
      <c r="AG261" s="23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23"/>
      <c r="AR261" s="23"/>
      <c r="AS261" s="23"/>
      <c r="AT261" s="23"/>
      <c r="AU261" s="160" t="s">
        <v>275</v>
      </c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</row>
    <row r="262" spans="1:64" s="18" customFormat="1" ht="12.75" customHeight="1" x14ac:dyDescent="0.3">
      <c r="AB262" s="14"/>
      <c r="AC262" s="14"/>
      <c r="AD262" s="14"/>
      <c r="AE262" s="14"/>
      <c r="AF262" s="14"/>
      <c r="AG262" s="14"/>
      <c r="AH262" s="162" t="s">
        <v>1</v>
      </c>
      <c r="AI262" s="162"/>
      <c r="AJ262" s="162"/>
      <c r="AK262" s="162"/>
      <c r="AL262" s="162"/>
      <c r="AM262" s="162"/>
      <c r="AN262" s="162"/>
      <c r="AO262" s="162"/>
      <c r="AP262" s="162"/>
      <c r="AQ262" s="14"/>
      <c r="AR262" s="14"/>
      <c r="AS262" s="14"/>
      <c r="AT262" s="14"/>
      <c r="AU262" s="162" t="s">
        <v>159</v>
      </c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</row>
    <row r="263" spans="1:64" s="18" customFormat="1" ht="14" x14ac:dyDescent="0.3">
      <c r="AB263" s="14"/>
      <c r="AC263" s="14"/>
      <c r="AD263" s="14"/>
      <c r="AE263" s="14"/>
      <c r="AF263" s="14"/>
      <c r="AG263" s="14"/>
      <c r="AH263" s="24"/>
      <c r="AI263" s="24"/>
      <c r="AJ263" s="24"/>
      <c r="AK263" s="24"/>
      <c r="AL263" s="24"/>
      <c r="AM263" s="24"/>
      <c r="AN263" s="24"/>
      <c r="AO263" s="24"/>
      <c r="AP263" s="24"/>
      <c r="AQ263" s="14"/>
      <c r="AR263" s="14"/>
      <c r="AS263" s="14"/>
      <c r="AT263" s="1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</row>
    <row r="264" spans="1:64" s="18" customFormat="1" ht="18" customHeight="1" x14ac:dyDescent="0.3">
      <c r="A264" s="39" t="s">
        <v>204</v>
      </c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4"/>
      <c r="AC264" s="14"/>
      <c r="AD264" s="14"/>
      <c r="AE264" s="14"/>
      <c r="AF264" s="14"/>
      <c r="AG264" s="14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4"/>
      <c r="AR264" s="14"/>
      <c r="AS264" s="14"/>
      <c r="AT264" s="14"/>
      <c r="AU264" s="160" t="s">
        <v>276</v>
      </c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</row>
    <row r="265" spans="1:64" s="18" customFormat="1" ht="12" customHeight="1" x14ac:dyDescent="0.3">
      <c r="AB265" s="14"/>
      <c r="AC265" s="14"/>
      <c r="AD265" s="14"/>
      <c r="AE265" s="14"/>
      <c r="AF265" s="14"/>
      <c r="AG265" s="14"/>
      <c r="AH265" s="162" t="s">
        <v>1</v>
      </c>
      <c r="AI265" s="162"/>
      <c r="AJ265" s="162"/>
      <c r="AK265" s="162"/>
      <c r="AL265" s="162"/>
      <c r="AM265" s="162"/>
      <c r="AN265" s="162"/>
      <c r="AO265" s="162"/>
      <c r="AP265" s="162"/>
      <c r="AQ265" s="14"/>
      <c r="AR265" s="14"/>
      <c r="AS265" s="14"/>
      <c r="AT265" s="14"/>
      <c r="AU265" s="162" t="s">
        <v>159</v>
      </c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</row>
  </sheetData>
  <mergeCells count="1772">
    <mergeCell ref="BT128:BX128"/>
    <mergeCell ref="AP125:AT125"/>
    <mergeCell ref="AU125:AY125"/>
    <mergeCell ref="AZ125:BD125"/>
    <mergeCell ref="BE125:BI125"/>
    <mergeCell ref="BJ125:BN125"/>
    <mergeCell ref="BO125:BS125"/>
    <mergeCell ref="BT125:BX125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W249:BD249"/>
    <mergeCell ref="BE249:BL249"/>
    <mergeCell ref="AQ248:AV248"/>
    <mergeCell ref="AW248:BD248"/>
    <mergeCell ref="BE248:BL248"/>
    <mergeCell ref="A249:F249"/>
    <mergeCell ref="G249:S249"/>
    <mergeCell ref="T249:Y249"/>
    <mergeCell ref="Z249:AD249"/>
    <mergeCell ref="AE249:AJ249"/>
    <mergeCell ref="AK249:AP249"/>
    <mergeCell ref="AQ249:AV249"/>
    <mergeCell ref="AK247:AP247"/>
    <mergeCell ref="AQ247:AV247"/>
    <mergeCell ref="AW247:BD247"/>
    <mergeCell ref="BE247:BL247"/>
    <mergeCell ref="A248:F248"/>
    <mergeCell ref="G248:S248"/>
    <mergeCell ref="T248:Y248"/>
    <mergeCell ref="Z248:AD248"/>
    <mergeCell ref="AE248:AJ248"/>
    <mergeCell ref="AK248:AP248"/>
    <mergeCell ref="AE246:AJ246"/>
    <mergeCell ref="AK246:AP246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T234:AW234"/>
    <mergeCell ref="AX234:BB234"/>
    <mergeCell ref="BC234:BG234"/>
    <mergeCell ref="BH234:BL234"/>
    <mergeCell ref="A235:F235"/>
    <mergeCell ref="G235:P235"/>
    <mergeCell ref="Q235:U235"/>
    <mergeCell ref="V235:Y235"/>
    <mergeCell ref="Z235:AD235"/>
    <mergeCell ref="AE235:AI235"/>
    <mergeCell ref="A234:F234"/>
    <mergeCell ref="G234:P234"/>
    <mergeCell ref="Q234:U234"/>
    <mergeCell ref="V234:Y234"/>
    <mergeCell ref="Z234:AD234"/>
    <mergeCell ref="AE234:AI234"/>
    <mergeCell ref="AJ234:AN234"/>
    <mergeCell ref="AO234:AS234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2:BF222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T222:Y222"/>
    <mergeCell ref="Z222:AD222"/>
    <mergeCell ref="AE222:AJ222"/>
    <mergeCell ref="AK222:AP222"/>
    <mergeCell ref="AQ222:AV222"/>
    <mergeCell ref="AW222:BA222"/>
    <mergeCell ref="AQ219:AV219"/>
    <mergeCell ref="AW219:BA219"/>
    <mergeCell ref="BB219:BF219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BG219:BL219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AK197:AO197"/>
    <mergeCell ref="AP197:AT197"/>
    <mergeCell ref="AU197:AY197"/>
    <mergeCell ref="AZ197:BD197"/>
    <mergeCell ref="A197:F197"/>
    <mergeCell ref="G197:S197"/>
    <mergeCell ref="T197:Z197"/>
    <mergeCell ref="AA197:AE197"/>
    <mergeCell ref="AF197:AJ197"/>
    <mergeCell ref="AF177:AH177"/>
    <mergeCell ref="AI177:AK177"/>
    <mergeCell ref="AL177:AN177"/>
    <mergeCell ref="AO177:AQ177"/>
    <mergeCell ref="AU194:AY194"/>
    <mergeCell ref="AZ194:BD194"/>
    <mergeCell ref="AP195:AT195"/>
    <mergeCell ref="AU195:AY195"/>
    <mergeCell ref="AP193:AT193"/>
    <mergeCell ref="AC176:AE176"/>
    <mergeCell ref="BE188:BI188"/>
    <mergeCell ref="BJ188:BN188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BJ177:BL177"/>
    <mergeCell ref="AR177:AT177"/>
    <mergeCell ref="AU177:AW177"/>
    <mergeCell ref="AX177:AZ177"/>
    <mergeCell ref="BA177:BC177"/>
    <mergeCell ref="BD177:BF177"/>
    <mergeCell ref="AU186:AY186"/>
    <mergeCell ref="AZ186:BD186"/>
    <mergeCell ref="BE186:BI186"/>
    <mergeCell ref="BJ186:BN186"/>
    <mergeCell ref="BG177:BI177"/>
    <mergeCell ref="AP187:AT187"/>
    <mergeCell ref="AU187:AY187"/>
    <mergeCell ref="AZ187:BD187"/>
    <mergeCell ref="BE187:BI187"/>
    <mergeCell ref="BJ187:BN187"/>
    <mergeCell ref="A187:F187"/>
    <mergeCell ref="G187:S187"/>
    <mergeCell ref="T187:Z187"/>
    <mergeCell ref="AA187:AE18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Z161:AD161"/>
    <mergeCell ref="AE161:AI161"/>
    <mergeCell ref="AJ161:AN161"/>
    <mergeCell ref="AO161:AS161"/>
    <mergeCell ref="AT161:AX161"/>
    <mergeCell ref="AY161:BC161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O164:AS164"/>
    <mergeCell ref="AT164:AX164"/>
    <mergeCell ref="AY164:BC164"/>
    <mergeCell ref="BD164:BH164"/>
    <mergeCell ref="BE151:BI151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33:BI133"/>
    <mergeCell ref="BJ133:BN133"/>
    <mergeCell ref="BO133:BS133"/>
    <mergeCell ref="BT133:BX133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P132:AT132"/>
    <mergeCell ref="AU132:AY132"/>
    <mergeCell ref="AZ132:BD132"/>
    <mergeCell ref="BE132:BI132"/>
    <mergeCell ref="BJ132:BN132"/>
    <mergeCell ref="BO132:BS132"/>
    <mergeCell ref="BE131:BI131"/>
    <mergeCell ref="BJ131:BN131"/>
    <mergeCell ref="BO131:BS131"/>
    <mergeCell ref="BT131:BX131"/>
    <mergeCell ref="A132:C132"/>
    <mergeCell ref="D132:P132"/>
    <mergeCell ref="Q132:U132"/>
    <mergeCell ref="V132:AE132"/>
    <mergeCell ref="AF132:AJ132"/>
    <mergeCell ref="AK132:AO132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P130:AT130"/>
    <mergeCell ref="AU130:AY130"/>
    <mergeCell ref="AZ130:BD130"/>
    <mergeCell ref="BE130:BI130"/>
    <mergeCell ref="BJ130:BN130"/>
    <mergeCell ref="BO130:BS130"/>
    <mergeCell ref="A130:C130"/>
    <mergeCell ref="D130:P130"/>
    <mergeCell ref="Q130:U130"/>
    <mergeCell ref="V130:AE130"/>
    <mergeCell ref="AF130:AJ130"/>
    <mergeCell ref="AK130:AO130"/>
    <mergeCell ref="AP127:AT127"/>
    <mergeCell ref="AU127:AY127"/>
    <mergeCell ref="AZ127:BD127"/>
    <mergeCell ref="BE127:BI127"/>
    <mergeCell ref="BJ127:BN127"/>
    <mergeCell ref="BO127:BS127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BT129:BX129"/>
    <mergeCell ref="BE128:BI128"/>
    <mergeCell ref="BJ128:BN128"/>
    <mergeCell ref="BO128:BS128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4:BX124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4:AT124"/>
    <mergeCell ref="AU124:AY124"/>
    <mergeCell ref="AZ124:BD124"/>
    <mergeCell ref="BE124:BI124"/>
    <mergeCell ref="BJ124:BN124"/>
    <mergeCell ref="BO124:BS124"/>
    <mergeCell ref="A125:C125"/>
    <mergeCell ref="D125:P125"/>
    <mergeCell ref="Q125:U125"/>
    <mergeCell ref="V125:AE125"/>
    <mergeCell ref="AF125:AJ125"/>
    <mergeCell ref="AK125:AO125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P122:AT122"/>
    <mergeCell ref="AU122:AY122"/>
    <mergeCell ref="AZ122:BD122"/>
    <mergeCell ref="BE122:BI122"/>
    <mergeCell ref="BJ122:BN122"/>
    <mergeCell ref="BO122:BS122"/>
    <mergeCell ref="A122:C122"/>
    <mergeCell ref="D122:P122"/>
    <mergeCell ref="Q122:U122"/>
    <mergeCell ref="V122:AE122"/>
    <mergeCell ref="AF122:AJ122"/>
    <mergeCell ref="AK122:AO122"/>
    <mergeCell ref="AU121:AY121"/>
    <mergeCell ref="AZ121:BD121"/>
    <mergeCell ref="BE121:BI121"/>
    <mergeCell ref="BJ121:BN121"/>
    <mergeCell ref="BO121:BS121"/>
    <mergeCell ref="BT121:BX121"/>
    <mergeCell ref="A121:C121"/>
    <mergeCell ref="D121:P121"/>
    <mergeCell ref="Q121:U121"/>
    <mergeCell ref="V121:AE121"/>
    <mergeCell ref="AF121:AJ121"/>
    <mergeCell ref="AK121:AO121"/>
    <mergeCell ref="AP121:AT121"/>
    <mergeCell ref="AO111:AS111"/>
    <mergeCell ref="BT120:BX120"/>
    <mergeCell ref="BT119:BX119"/>
    <mergeCell ref="BT118:BX118"/>
    <mergeCell ref="AZ119:BD119"/>
    <mergeCell ref="AP118:AT118"/>
    <mergeCell ref="AU118:AY118"/>
    <mergeCell ref="AZ118:BD118"/>
    <mergeCell ref="BE118:BI118"/>
    <mergeCell ref="BJ118:BN118"/>
    <mergeCell ref="BO118:BS118"/>
    <mergeCell ref="A118:C118"/>
    <mergeCell ref="D118:P118"/>
    <mergeCell ref="Q118:U118"/>
    <mergeCell ref="V118:AE118"/>
    <mergeCell ref="AF118:AJ118"/>
    <mergeCell ref="AK118:AO118"/>
    <mergeCell ref="BJ116:BX116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Q102:BT102"/>
    <mergeCell ref="BU102:BY102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X102:BA102"/>
    <mergeCell ref="BG83:BK83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Q101:BT101"/>
    <mergeCell ref="BU101:BY101"/>
    <mergeCell ref="AX100:BA100"/>
    <mergeCell ref="BB100:BF100"/>
    <mergeCell ref="BG100:BK100"/>
    <mergeCell ref="BL100:BP100"/>
    <mergeCell ref="BQ100:BT100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C80:AG80"/>
    <mergeCell ref="AH80:AL80"/>
    <mergeCell ref="AM80:AQ80"/>
    <mergeCell ref="AR80:AV80"/>
    <mergeCell ref="AW80:BA80"/>
    <mergeCell ref="BB80:BF80"/>
    <mergeCell ref="BB62:BF62"/>
    <mergeCell ref="BG62:BK62"/>
    <mergeCell ref="BL62:BP62"/>
    <mergeCell ref="BQ62:BT62"/>
    <mergeCell ref="BU62:BY62"/>
    <mergeCell ref="BU60:BY60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40:BA40"/>
    <mergeCell ref="AW46:BA46"/>
    <mergeCell ref="BB46:BF46"/>
    <mergeCell ref="BG46:BK46"/>
    <mergeCell ref="AW45:BA45"/>
    <mergeCell ref="BB45:BF45"/>
    <mergeCell ref="BG45:BK45"/>
    <mergeCell ref="AH46:AL46"/>
    <mergeCell ref="AM46:AQ46"/>
    <mergeCell ref="AR46:AV46"/>
    <mergeCell ref="AW44:BA44"/>
    <mergeCell ref="BB44:BF44"/>
    <mergeCell ref="BG44:BK44"/>
    <mergeCell ref="AH45:AL45"/>
    <mergeCell ref="AM45:AQ45"/>
    <mergeCell ref="AR45:AV45"/>
    <mergeCell ref="AH44:AL44"/>
    <mergeCell ref="AM44:AQ44"/>
    <mergeCell ref="AR44:AV44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264:AA264"/>
    <mergeCell ref="AH264:AP264"/>
    <mergeCell ref="AU264:BF264"/>
    <mergeCell ref="AH265:AP265"/>
    <mergeCell ref="AU265:BF265"/>
    <mergeCell ref="A31:D31"/>
    <mergeCell ref="E31:T31"/>
    <mergeCell ref="U31:Y31"/>
    <mergeCell ref="Z31:AD31"/>
    <mergeCell ref="AE31:AH31"/>
    <mergeCell ref="A257:BL257"/>
    <mergeCell ref="A261:AA261"/>
    <mergeCell ref="AH261:AP261"/>
    <mergeCell ref="AU261:BF261"/>
    <mergeCell ref="AH262:AP262"/>
    <mergeCell ref="AU262:BF262"/>
    <mergeCell ref="AW245:BD245"/>
    <mergeCell ref="BE245:BL245"/>
    <mergeCell ref="A251:BL251"/>
    <mergeCell ref="A252:BL252"/>
    <mergeCell ref="A255:BL255"/>
    <mergeCell ref="A256:BL256"/>
    <mergeCell ref="A246:F246"/>
    <mergeCell ref="G246:S246"/>
    <mergeCell ref="T246:Y246"/>
    <mergeCell ref="Z246:AD246"/>
    <mergeCell ref="AQ244:AV244"/>
    <mergeCell ref="AW244:BD244"/>
    <mergeCell ref="BE244:BL244"/>
    <mergeCell ref="A245:F245"/>
    <mergeCell ref="G245:S245"/>
    <mergeCell ref="T245:Y245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9:BL239"/>
    <mergeCell ref="A240:BL240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0:AP220"/>
    <mergeCell ref="AQ220:AV220"/>
    <mergeCell ref="AW220:BA220"/>
    <mergeCell ref="BB220:BF220"/>
    <mergeCell ref="BG220:BL220"/>
    <mergeCell ref="A226:BL226"/>
    <mergeCell ref="BB221:BF221"/>
    <mergeCell ref="BG221:BL221"/>
    <mergeCell ref="A222:F222"/>
    <mergeCell ref="G222:S222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BB224:BF224"/>
    <mergeCell ref="BG224:BL224"/>
    <mergeCell ref="BB223:BF223"/>
    <mergeCell ref="BG223:BL223"/>
    <mergeCell ref="A220:F220"/>
    <mergeCell ref="G220:S220"/>
    <mergeCell ref="T220:Y220"/>
    <mergeCell ref="Z220:AD220"/>
    <mergeCell ref="AE220:AJ220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AK219:AP219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195:F195"/>
    <mergeCell ref="G195:S195"/>
    <mergeCell ref="T195:Z195"/>
    <mergeCell ref="AA195:AE195"/>
    <mergeCell ref="AF195:AJ195"/>
    <mergeCell ref="AK195:AO195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190:BL190"/>
    <mergeCell ref="A191:BD191"/>
    <mergeCell ref="A192:F193"/>
    <mergeCell ref="G192:S193"/>
    <mergeCell ref="T192:Z193"/>
    <mergeCell ref="AA192:AO192"/>
    <mergeCell ref="AP192:BD192"/>
    <mergeCell ref="AA193:AE193"/>
    <mergeCell ref="AF193:AJ193"/>
    <mergeCell ref="AK193:AO193"/>
    <mergeCell ref="BO186:BS186"/>
    <mergeCell ref="A186:F186"/>
    <mergeCell ref="G186:S186"/>
    <mergeCell ref="T186:Z186"/>
    <mergeCell ref="AA186:AE186"/>
    <mergeCell ref="AF186:AJ186"/>
    <mergeCell ref="AK186:AO186"/>
    <mergeCell ref="BO188:BS188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BO187:BS187"/>
    <mergeCell ref="AF187:AJ187"/>
    <mergeCell ref="AK187:AO187"/>
    <mergeCell ref="AP186:AT186"/>
    <mergeCell ref="AP184:AT184"/>
    <mergeCell ref="AU184:AY184"/>
    <mergeCell ref="AZ184:BD184"/>
    <mergeCell ref="BE184:BI184"/>
    <mergeCell ref="BJ184:BN184"/>
    <mergeCell ref="BO184:BS184"/>
    <mergeCell ref="A182:BS182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5:BC175"/>
    <mergeCell ref="BD175:BF175"/>
    <mergeCell ref="BG175:BI175"/>
    <mergeCell ref="BJ175:BL175"/>
    <mergeCell ref="A180:BL180"/>
    <mergeCell ref="A181:BS181"/>
    <mergeCell ref="AF176:AH176"/>
    <mergeCell ref="AI176:AK176"/>
    <mergeCell ref="AL176:AN176"/>
    <mergeCell ref="AO176:AQ176"/>
    <mergeCell ref="AI175:AK175"/>
    <mergeCell ref="AL175:AN175"/>
    <mergeCell ref="AO175:AQ175"/>
    <mergeCell ref="AR175:AT175"/>
    <mergeCell ref="AU175:AW175"/>
    <mergeCell ref="AX175:AZ175"/>
    <mergeCell ref="BJ176:BL176"/>
    <mergeCell ref="A177:C177"/>
    <mergeCell ref="D177:V177"/>
    <mergeCell ref="W177:Y177"/>
    <mergeCell ref="Z177:AB177"/>
    <mergeCell ref="AC177:AE177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R176:AT176"/>
    <mergeCell ref="AU176:AW176"/>
    <mergeCell ref="AX176:AZ176"/>
    <mergeCell ref="BA176:BC176"/>
    <mergeCell ref="BD176:BF176"/>
    <mergeCell ref="BG176:BI176"/>
    <mergeCell ref="A176:C176"/>
    <mergeCell ref="D176:V176"/>
    <mergeCell ref="W176:Y176"/>
    <mergeCell ref="Z176:AB176"/>
    <mergeCell ref="W171:AB171"/>
    <mergeCell ref="AC171:AH171"/>
    <mergeCell ref="AI171:AN171"/>
    <mergeCell ref="AO171:AT171"/>
    <mergeCell ref="AU171:AW172"/>
    <mergeCell ref="AX171:AZ172"/>
    <mergeCell ref="BA171:BC172"/>
    <mergeCell ref="BD171:BF172"/>
    <mergeCell ref="BG171:BI172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A173:C173"/>
    <mergeCell ref="D173:V173"/>
    <mergeCell ref="W173:Y173"/>
    <mergeCell ref="Z173:AB173"/>
    <mergeCell ref="AC173:AE173"/>
    <mergeCell ref="AF173:AH173"/>
    <mergeCell ref="A170:C172"/>
    <mergeCell ref="D170:V172"/>
    <mergeCell ref="W170:AH170"/>
    <mergeCell ref="AI170:AT170"/>
    <mergeCell ref="AU170:AZ170"/>
    <mergeCell ref="BA170:BF170"/>
    <mergeCell ref="AT159:AX159"/>
    <mergeCell ref="AY159:BC159"/>
    <mergeCell ref="BD159:BH159"/>
    <mergeCell ref="BI159:BM159"/>
    <mergeCell ref="BN159:BR159"/>
    <mergeCell ref="A169:BL169"/>
    <mergeCell ref="BI160:BM160"/>
    <mergeCell ref="BN160:BR160"/>
    <mergeCell ref="A161:T161"/>
    <mergeCell ref="U161:Y161"/>
    <mergeCell ref="A159:T159"/>
    <mergeCell ref="U159:Y159"/>
    <mergeCell ref="Z159:AD159"/>
    <mergeCell ref="AE159:AI159"/>
    <mergeCell ref="AJ159:AN159"/>
    <mergeCell ref="AO159:AS159"/>
    <mergeCell ref="BJ171:BL172"/>
    <mergeCell ref="W172:Y172"/>
    <mergeCell ref="Z172:AB172"/>
    <mergeCell ref="AC172:AE172"/>
    <mergeCell ref="AF172:AH172"/>
    <mergeCell ref="AI172:AK172"/>
    <mergeCell ref="AL172:AN172"/>
    <mergeCell ref="AO172:AQ172"/>
    <mergeCell ref="AR172:AT172"/>
    <mergeCell ref="BG170:BL170"/>
    <mergeCell ref="AO158:AS158"/>
    <mergeCell ref="AT158:AX158"/>
    <mergeCell ref="AY158:BC158"/>
    <mergeCell ref="BD158:BH158"/>
    <mergeCell ref="BI158:BM158"/>
    <mergeCell ref="BN158:BR158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157:T157"/>
    <mergeCell ref="U157:Y157"/>
    <mergeCell ref="Z157:AD157"/>
    <mergeCell ref="AE157:AI157"/>
    <mergeCell ref="AJ157:AN157"/>
    <mergeCell ref="AO157:AS157"/>
    <mergeCell ref="AO156:AS156"/>
    <mergeCell ref="AT156:AX156"/>
    <mergeCell ref="AY156:BC156"/>
    <mergeCell ref="BD156:BH156"/>
    <mergeCell ref="BI156:BM156"/>
    <mergeCell ref="BN156:BR156"/>
    <mergeCell ref="A155:T156"/>
    <mergeCell ref="U155:AD155"/>
    <mergeCell ref="AE155:AN155"/>
    <mergeCell ref="AO155:AX155"/>
    <mergeCell ref="AY155:BH155"/>
    <mergeCell ref="BI155:BR155"/>
    <mergeCell ref="U156:Y156"/>
    <mergeCell ref="Z156:AD156"/>
    <mergeCell ref="AE156:AI156"/>
    <mergeCell ref="AJ156:AN156"/>
    <mergeCell ref="AP140:AT140"/>
    <mergeCell ref="AU140:AY140"/>
    <mergeCell ref="AZ140:BD140"/>
    <mergeCell ref="BE140:BI140"/>
    <mergeCell ref="A153:BL153"/>
    <mergeCell ref="A154:BR154"/>
    <mergeCell ref="BE141:BI141"/>
    <mergeCell ref="A142:C142"/>
    <mergeCell ref="D142:P142"/>
    <mergeCell ref="Q142:U142"/>
    <mergeCell ref="AK142:AO142"/>
    <mergeCell ref="AP142:AT142"/>
    <mergeCell ref="AU142:AY142"/>
    <mergeCell ref="AZ142:BD142"/>
    <mergeCell ref="A141:C141"/>
    <mergeCell ref="D141:P141"/>
    <mergeCell ref="A140:C140"/>
    <mergeCell ref="D140:P140"/>
    <mergeCell ref="Q140:U140"/>
    <mergeCell ref="V140:AE140"/>
    <mergeCell ref="AF140:AJ140"/>
    <mergeCell ref="AK140:AO140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V142:AE142"/>
    <mergeCell ref="AF142:AJ142"/>
    <mergeCell ref="Q141:U141"/>
    <mergeCell ref="V141:AE141"/>
    <mergeCell ref="AF141:AJ141"/>
    <mergeCell ref="AK141:AO141"/>
    <mergeCell ref="AP141:AT141"/>
    <mergeCell ref="AU141:AY141"/>
    <mergeCell ref="AZ141:BD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9:AT139"/>
    <mergeCell ref="AU139:AY139"/>
    <mergeCell ref="AZ139:BD139"/>
    <mergeCell ref="BE139:BI139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0:AT120"/>
    <mergeCell ref="AU120:AY120"/>
    <mergeCell ref="AZ120:BD120"/>
    <mergeCell ref="BE120:BI120"/>
    <mergeCell ref="BJ120:BN120"/>
    <mergeCell ref="BO120:BS120"/>
    <mergeCell ref="BE119:BI119"/>
    <mergeCell ref="BJ119:BN119"/>
    <mergeCell ref="BO119:BS119"/>
    <mergeCell ref="A120:C120"/>
    <mergeCell ref="D120:P120"/>
    <mergeCell ref="Q120:U120"/>
    <mergeCell ref="V120:AE120"/>
    <mergeCell ref="AF120:AJ120"/>
    <mergeCell ref="AK120:AO120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BT117:BX117"/>
    <mergeCell ref="A116:C117"/>
    <mergeCell ref="D116:P117"/>
    <mergeCell ref="Q116:U117"/>
    <mergeCell ref="V116:AE117"/>
    <mergeCell ref="AF116:AT116"/>
    <mergeCell ref="AU116:BI116"/>
    <mergeCell ref="AO110:AS110"/>
    <mergeCell ref="AT110:AX110"/>
    <mergeCell ref="AY110:BC110"/>
    <mergeCell ref="BD110:BH110"/>
    <mergeCell ref="A114:BL114"/>
    <mergeCell ref="A115:BL115"/>
    <mergeCell ref="AT111:AX111"/>
    <mergeCell ref="AY111:BC111"/>
    <mergeCell ref="BD111:BH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11:C111"/>
    <mergeCell ref="D111:T111"/>
    <mergeCell ref="U111:Y111"/>
    <mergeCell ref="Z111:AD111"/>
    <mergeCell ref="AE111:AI111"/>
    <mergeCell ref="AJ111:AN111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108:C108"/>
    <mergeCell ref="D108:T108"/>
    <mergeCell ref="U108:Y108"/>
    <mergeCell ref="Z108:AD108"/>
    <mergeCell ref="AE108:AI108"/>
    <mergeCell ref="AJ108:AN108"/>
    <mergeCell ref="AE107:AI107"/>
    <mergeCell ref="AJ107:AN107"/>
    <mergeCell ref="AO107:AS107"/>
    <mergeCell ref="AT107:AX107"/>
    <mergeCell ref="AY107:BC107"/>
    <mergeCell ref="BD107:BH107"/>
    <mergeCell ref="A104:BL104"/>
    <mergeCell ref="A105:BH105"/>
    <mergeCell ref="A106:C107"/>
    <mergeCell ref="D106:T107"/>
    <mergeCell ref="U106:AN106"/>
    <mergeCell ref="AO106:BH106"/>
    <mergeCell ref="U107:Y107"/>
    <mergeCell ref="Z107:AD107"/>
    <mergeCell ref="AN101:AR101"/>
    <mergeCell ref="AS101:AW101"/>
    <mergeCell ref="AX101:BA101"/>
    <mergeCell ref="BB101:BF101"/>
    <mergeCell ref="BG101:BK101"/>
    <mergeCell ref="BL101:BP101"/>
    <mergeCell ref="A101:C101"/>
    <mergeCell ref="D101:T101"/>
    <mergeCell ref="U101:Y101"/>
    <mergeCell ref="Z101:AD101"/>
    <mergeCell ref="AE101:AH101"/>
    <mergeCell ref="AI101:AM101"/>
    <mergeCell ref="BB102:BF102"/>
    <mergeCell ref="BG102:BK102"/>
    <mergeCell ref="BL102:BP102"/>
    <mergeCell ref="BU100:BY100"/>
    <mergeCell ref="BQ99:BT99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N99:AR99"/>
    <mergeCell ref="AS99:AW99"/>
    <mergeCell ref="AX99:BA99"/>
    <mergeCell ref="BB99:BF99"/>
    <mergeCell ref="BG99:BK99"/>
    <mergeCell ref="BL99:BP99"/>
    <mergeCell ref="A99:C99"/>
    <mergeCell ref="D99:T99"/>
    <mergeCell ref="U99:Y99"/>
    <mergeCell ref="Z99:AD99"/>
    <mergeCell ref="AE99:AH99"/>
    <mergeCell ref="AI99:AM99"/>
    <mergeCell ref="AX98:BA98"/>
    <mergeCell ref="BB98:BF98"/>
    <mergeCell ref="BG98:BK98"/>
    <mergeCell ref="BL98:BP98"/>
    <mergeCell ref="BQ98:BT98"/>
    <mergeCell ref="BU98:BY98"/>
    <mergeCell ref="U98:Y98"/>
    <mergeCell ref="Z98:AD98"/>
    <mergeCell ref="AE98:AH98"/>
    <mergeCell ref="AI98:AM98"/>
    <mergeCell ref="AN98:AR98"/>
    <mergeCell ref="AS98:AW98"/>
    <mergeCell ref="BB91:BF91"/>
    <mergeCell ref="BG91:BK91"/>
    <mergeCell ref="A94:BL94"/>
    <mergeCell ref="A95:BL95"/>
    <mergeCell ref="A96:BY96"/>
    <mergeCell ref="A97:C98"/>
    <mergeCell ref="D97:T98"/>
    <mergeCell ref="U97:AM97"/>
    <mergeCell ref="AN97:BF97"/>
    <mergeCell ref="BG97:BY97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A87:E88"/>
    <mergeCell ref="F87:W88"/>
    <mergeCell ref="X87:AQ87"/>
    <mergeCell ref="AR87:BK87"/>
    <mergeCell ref="X88:AB88"/>
    <mergeCell ref="AC88:AG88"/>
    <mergeCell ref="AH88:AL88"/>
    <mergeCell ref="AM88:AQ88"/>
    <mergeCell ref="AR88:AV88"/>
    <mergeCell ref="AW88:BA88"/>
    <mergeCell ref="BB78:BF78"/>
    <mergeCell ref="BG78:BK78"/>
    <mergeCell ref="A85:BL85"/>
    <mergeCell ref="A86:BK86"/>
    <mergeCell ref="BG79:BK79"/>
    <mergeCell ref="A80:D80"/>
    <mergeCell ref="E80:W80"/>
    <mergeCell ref="X80:AB80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AR78:AV78"/>
    <mergeCell ref="AW78:BA78"/>
    <mergeCell ref="BG81:BK81"/>
    <mergeCell ref="A82:D82"/>
    <mergeCell ref="E82:W82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56:BY56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46:D46"/>
    <mergeCell ref="E46:W46"/>
    <mergeCell ref="X46:AB46"/>
    <mergeCell ref="AC46:AG46"/>
    <mergeCell ref="A45:D45"/>
    <mergeCell ref="E45:W45"/>
    <mergeCell ref="X45:AB45"/>
    <mergeCell ref="AC45:AG45"/>
    <mergeCell ref="E44:W44"/>
    <mergeCell ref="X44:AB44"/>
    <mergeCell ref="AC44:AG44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1 A175 A110">
    <cfRule type="cellIs" dxfId="51" priority="56" stopIfTrue="1" operator="equal">
      <formula>A100</formula>
    </cfRule>
  </conditionalFormatting>
  <conditionalFormatting sqref="A120:C120 A140:C140">
    <cfRule type="cellIs" dxfId="50" priority="57" stopIfTrue="1" operator="equal">
      <formula>A119</formula>
    </cfRule>
    <cfRule type="cellIs" dxfId="49" priority="58" stopIfTrue="1" operator="equal">
      <formula>0</formula>
    </cfRule>
  </conditionalFormatting>
  <conditionalFormatting sqref="A102">
    <cfRule type="cellIs" dxfId="48" priority="55" stopIfTrue="1" operator="equal">
      <formula>A101</formula>
    </cfRule>
  </conditionalFormatting>
  <conditionalFormatting sqref="A112">
    <cfRule type="cellIs" dxfId="47" priority="790" stopIfTrue="1" operator="equal">
      <formula>A110</formula>
    </cfRule>
  </conditionalFormatting>
  <conditionalFormatting sqref="A111">
    <cfRule type="cellIs" dxfId="46" priority="53" stopIfTrue="1" operator="equal">
      <formula>A110</formula>
    </cfRule>
  </conditionalFormatting>
  <conditionalFormatting sqref="A176">
    <cfRule type="cellIs" dxfId="45" priority="3" stopIfTrue="1" operator="equal">
      <formula>A175</formula>
    </cfRule>
  </conditionalFormatting>
  <conditionalFormatting sqref="A121:C121">
    <cfRule type="cellIs" dxfId="44" priority="50" stopIfTrue="1" operator="equal">
      <formula>A120</formula>
    </cfRule>
    <cfRule type="cellIs" dxfId="43" priority="51" stopIfTrue="1" operator="equal">
      <formula>0</formula>
    </cfRule>
  </conditionalFormatting>
  <conditionalFormatting sqref="A122:C122">
    <cfRule type="cellIs" dxfId="42" priority="48" stopIfTrue="1" operator="equal">
      <formula>A121</formula>
    </cfRule>
    <cfRule type="cellIs" dxfId="41" priority="49" stopIfTrue="1" operator="equal">
      <formula>0</formula>
    </cfRule>
  </conditionalFormatting>
  <conditionalFormatting sqref="A123:C123">
    <cfRule type="cellIs" dxfId="40" priority="46" stopIfTrue="1" operator="equal">
      <formula>A122</formula>
    </cfRule>
    <cfRule type="cellIs" dxfId="39" priority="47" stopIfTrue="1" operator="equal">
      <formula>0</formula>
    </cfRule>
  </conditionalFormatting>
  <conditionalFormatting sqref="A124:C124 A125">
    <cfRule type="cellIs" dxfId="38" priority="44" stopIfTrue="1" operator="equal">
      <formula>A123</formula>
    </cfRule>
    <cfRule type="cellIs" dxfId="37" priority="45" stopIfTrue="1" operator="equal">
      <formula>0</formula>
    </cfRule>
  </conditionalFormatting>
  <conditionalFormatting sqref="A126:C126">
    <cfRule type="cellIs" dxfId="36" priority="42" stopIfTrue="1" operator="equal">
      <formula>A124</formula>
    </cfRule>
    <cfRule type="cellIs" dxfId="35" priority="43" stopIfTrue="1" operator="equal">
      <formula>0</formula>
    </cfRule>
  </conditionalFormatting>
  <conditionalFormatting sqref="A127:C127">
    <cfRule type="cellIs" dxfId="34" priority="40" stopIfTrue="1" operator="equal">
      <formula>A126</formula>
    </cfRule>
    <cfRule type="cellIs" dxfId="33" priority="41" stopIfTrue="1" operator="equal">
      <formula>0</formula>
    </cfRule>
  </conditionalFormatting>
  <conditionalFormatting sqref="A128:C128 A129">
    <cfRule type="cellIs" dxfId="32" priority="38" stopIfTrue="1" operator="equal">
      <formula>A127</formula>
    </cfRule>
    <cfRule type="cellIs" dxfId="31" priority="39" stopIfTrue="1" operator="equal">
      <formula>0</formula>
    </cfRule>
  </conditionalFormatting>
  <conditionalFormatting sqref="A130:C130">
    <cfRule type="cellIs" dxfId="30" priority="36" stopIfTrue="1" operator="equal">
      <formula>A128</formula>
    </cfRule>
    <cfRule type="cellIs" dxfId="29" priority="37" stopIfTrue="1" operator="equal">
      <formula>0</formula>
    </cfRule>
  </conditionalFormatting>
  <conditionalFormatting sqref="A131:C131">
    <cfRule type="cellIs" dxfId="28" priority="34" stopIfTrue="1" operator="equal">
      <formula>A130</formula>
    </cfRule>
    <cfRule type="cellIs" dxfId="27" priority="35" stopIfTrue="1" operator="equal">
      <formula>0</formula>
    </cfRule>
  </conditionalFormatting>
  <conditionalFormatting sqref="A132:C132">
    <cfRule type="cellIs" dxfId="26" priority="32" stopIfTrue="1" operator="equal">
      <formula>A131</formula>
    </cfRule>
    <cfRule type="cellIs" dxfId="25" priority="33" stopIfTrue="1" operator="equal">
      <formula>0</formula>
    </cfRule>
  </conditionalFormatting>
  <conditionalFormatting sqref="A133:C133">
    <cfRule type="cellIs" dxfId="24" priority="30" stopIfTrue="1" operator="equal">
      <formula>A132</formula>
    </cfRule>
    <cfRule type="cellIs" dxfId="23" priority="31" stopIfTrue="1" operator="equal">
      <formula>0</formula>
    </cfRule>
  </conditionalFormatting>
  <conditionalFormatting sqref="A141:C141">
    <cfRule type="cellIs" dxfId="22" priority="26" stopIfTrue="1" operator="equal">
      <formula>A140</formula>
    </cfRule>
    <cfRule type="cellIs" dxfId="21" priority="27" stopIfTrue="1" operator="equal">
      <formula>0</formula>
    </cfRule>
  </conditionalFormatting>
  <conditionalFormatting sqref="A142:C142">
    <cfRule type="cellIs" dxfId="20" priority="24" stopIfTrue="1" operator="equal">
      <formula>A141</formula>
    </cfRule>
    <cfRule type="cellIs" dxfId="19" priority="25" stopIfTrue="1" operator="equal">
      <formula>0</formula>
    </cfRule>
  </conditionalFormatting>
  <conditionalFormatting sqref="A143:C143">
    <cfRule type="cellIs" dxfId="18" priority="22" stopIfTrue="1" operator="equal">
      <formula>A142</formula>
    </cfRule>
    <cfRule type="cellIs" dxfId="17" priority="23" stopIfTrue="1" operator="equal">
      <formula>0</formula>
    </cfRule>
  </conditionalFormatting>
  <conditionalFormatting sqref="A144:C144">
    <cfRule type="cellIs" dxfId="16" priority="20" stopIfTrue="1" operator="equal">
      <formula>A143</formula>
    </cfRule>
    <cfRule type="cellIs" dxfId="15" priority="21" stopIfTrue="1" operator="equal">
      <formula>0</formula>
    </cfRule>
  </conditionalFormatting>
  <conditionalFormatting sqref="A145:C145">
    <cfRule type="cellIs" dxfId="14" priority="18" stopIfTrue="1" operator="equal">
      <formula>A144</formula>
    </cfRule>
    <cfRule type="cellIs" dxfId="13" priority="19" stopIfTrue="1" operator="equal">
      <formula>0</formula>
    </cfRule>
  </conditionalFormatting>
  <conditionalFormatting sqref="A146:C146">
    <cfRule type="cellIs" dxfId="12" priority="16" stopIfTrue="1" operator="equal">
      <formula>A145</formula>
    </cfRule>
    <cfRule type="cellIs" dxfId="11" priority="17" stopIfTrue="1" operator="equal">
      <formula>0</formula>
    </cfRule>
  </conditionalFormatting>
  <conditionalFormatting sqref="A147:C147">
    <cfRule type="cellIs" dxfId="10" priority="14" stopIfTrue="1" operator="equal">
      <formula>A146</formula>
    </cfRule>
    <cfRule type="cellIs" dxfId="9" priority="15" stopIfTrue="1" operator="equal">
      <formula>0</formula>
    </cfRule>
  </conditionalFormatting>
  <conditionalFormatting sqref="A148:C148">
    <cfRule type="cellIs" dxfId="8" priority="12" stopIfTrue="1" operator="equal">
      <formula>A147</formula>
    </cfRule>
    <cfRule type="cellIs" dxfId="7" priority="13" stopIfTrue="1" operator="equal">
      <formula>0</formula>
    </cfRule>
  </conditionalFormatting>
  <conditionalFormatting sqref="A149:C149">
    <cfRule type="cellIs" dxfId="6" priority="10" stopIfTrue="1" operator="equal">
      <formula>A148</formula>
    </cfRule>
    <cfRule type="cellIs" dxfId="5" priority="11" stopIfTrue="1" operator="equal">
      <formula>0</formula>
    </cfRule>
  </conditionalFormatting>
  <conditionalFormatting sqref="A150:C150">
    <cfRule type="cellIs" dxfId="4" priority="8" stopIfTrue="1" operator="equal">
      <formula>A149</formula>
    </cfRule>
    <cfRule type="cellIs" dxfId="3" priority="9" stopIfTrue="1" operator="equal">
      <formula>0</formula>
    </cfRule>
  </conditionalFormatting>
  <conditionalFormatting sqref="A151:C151">
    <cfRule type="cellIs" dxfId="2" priority="6" stopIfTrue="1" operator="equal">
      <formula>A150</formula>
    </cfRule>
    <cfRule type="cellIs" dxfId="1" priority="7" stopIfTrue="1" operator="equal">
      <formula>0</formula>
    </cfRule>
  </conditionalFormatting>
  <conditionalFormatting sqref="A177">
    <cfRule type="cellIs" dxfId="0" priority="2" stopIfTrue="1" operator="equal">
      <formula>A176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КПК1115063</vt:lpstr>
      <vt:lpstr>'Додаток2 КПК1115063'!Область_друку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2023-12-15T11:20:32Z</dcterms:modified>
</cp:coreProperties>
</file>