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3132" sheetId="6" r:id="rId1"/>
  </sheets>
  <definedNames>
    <definedName name="_xlnm.Print_Area" localSheetId="0">'Додаток2 КПК1113132'!$A$1:$BY$343</definedName>
  </definedNames>
  <calcPr calcId="162913" iterate="1"/>
</workbook>
</file>

<file path=xl/calcChain.xml><?xml version="1.0" encoding="utf-8"?>
<calcChain xmlns="http://schemas.openxmlformats.org/spreadsheetml/2006/main">
  <c r="BO178" i="6" l="1"/>
  <c r="BJ174" i="6"/>
  <c r="V311" i="6" l="1"/>
  <c r="AK293" i="6"/>
  <c r="AT223" i="6"/>
  <c r="AO223" i="6"/>
  <c r="U223" i="6"/>
  <c r="AJ271" i="6" l="1"/>
  <c r="V271" i="6"/>
  <c r="AP257" i="6"/>
  <c r="AP258" i="6" s="1"/>
  <c r="AA258" i="6"/>
  <c r="AA257" i="6"/>
  <c r="Z237" i="6"/>
  <c r="AC237" i="6"/>
  <c r="AF237" i="6"/>
  <c r="AI237" i="6"/>
  <c r="AL237" i="6"/>
  <c r="AO237" i="6"/>
  <c r="AR237" i="6"/>
  <c r="AU237" i="6"/>
  <c r="AX237" i="6"/>
  <c r="BA237" i="6"/>
  <c r="BD237" i="6"/>
  <c r="BG237" i="6"/>
  <c r="BJ237" i="6"/>
  <c r="W237" i="6"/>
  <c r="BD223" i="6"/>
  <c r="BI223" i="6"/>
  <c r="BN223" i="6"/>
  <c r="AY223" i="6"/>
  <c r="AE223" i="6"/>
  <c r="Z223" i="6"/>
  <c r="AJ223" i="6"/>
  <c r="AP198" i="6"/>
  <c r="BE195" i="6"/>
  <c r="AP195" i="6"/>
  <c r="BE193" i="6"/>
  <c r="BJ178" i="6"/>
  <c r="BE177" i="6"/>
  <c r="BJ175" i="6"/>
  <c r="BT175" i="6" s="1"/>
  <c r="BT174" i="6"/>
  <c r="BO174" i="6"/>
  <c r="BJ172" i="6"/>
  <c r="BT172" i="6" s="1"/>
  <c r="BE165" i="6"/>
  <c r="BT167" i="6"/>
  <c r="BT166" i="6"/>
  <c r="BT164" i="6"/>
  <c r="BT162" i="6"/>
  <c r="BE161" i="6"/>
  <c r="BE160" i="6"/>
  <c r="BO161" i="6"/>
  <c r="BJ161" i="6"/>
  <c r="BO160" i="6"/>
  <c r="BJ160" i="6"/>
  <c r="BE159" i="6"/>
  <c r="AP159" i="6"/>
  <c r="BT158" i="6"/>
  <c r="BT157" i="6"/>
  <c r="BT156" i="6"/>
  <c r="BT155" i="6"/>
  <c r="BT154" i="6"/>
  <c r="BT153" i="6"/>
  <c r="AW102" i="6"/>
  <c r="AR102" i="6"/>
  <c r="AC102" i="6"/>
  <c r="X102" i="6"/>
  <c r="AW47" i="6"/>
  <c r="AW46" i="6"/>
  <c r="AW45" i="6" s="1"/>
  <c r="AW50" i="6" s="1"/>
  <c r="AC45" i="6"/>
  <c r="AC47" i="6"/>
  <c r="AC46" i="6"/>
  <c r="AC50" i="6" s="1"/>
  <c r="AO137" i="6"/>
  <c r="AO142" i="6" s="1"/>
  <c r="U137" i="6"/>
  <c r="U142" i="6" s="1"/>
  <c r="BL122" i="6"/>
  <c r="BL127" i="6" s="1"/>
  <c r="AS127" i="6"/>
  <c r="BL73" i="6"/>
  <c r="BG73" i="6"/>
  <c r="BG122" i="6" s="1"/>
  <c r="BG127" i="6" s="1"/>
  <c r="Z137" i="6" l="1"/>
  <c r="Z142" i="6" s="1"/>
  <c r="AF257" i="6"/>
  <c r="AF258" i="6" s="1"/>
  <c r="AT137" i="6"/>
  <c r="AT142" i="6" s="1"/>
  <c r="AU257" i="6"/>
  <c r="AU258" i="6" s="1"/>
  <c r="BT160" i="6"/>
  <c r="BT161" i="6"/>
  <c r="BL31" i="6"/>
  <c r="BL36" i="6" s="1"/>
  <c r="BG36" i="6"/>
  <c r="BJ159" i="6" l="1"/>
  <c r="BE248" i="6"/>
  <c r="BE249" i="6" s="1"/>
  <c r="BO159" i="6"/>
  <c r="BJ248" i="6"/>
  <c r="BJ249" i="6" s="1"/>
  <c r="BH311" i="6"/>
  <c r="AT311" i="6"/>
  <c r="AJ311" i="6"/>
  <c r="BH310" i="6"/>
  <c r="AT310" i="6"/>
  <c r="AJ310" i="6"/>
  <c r="BH309" i="6"/>
  <c r="AT309" i="6"/>
  <c r="AJ309" i="6"/>
  <c r="BH308" i="6"/>
  <c r="AT308" i="6"/>
  <c r="AJ308" i="6"/>
  <c r="BH307" i="6"/>
  <c r="AT307" i="6"/>
  <c r="AJ307" i="6"/>
  <c r="BH306" i="6"/>
  <c r="AT306" i="6"/>
  <c r="AJ306" i="6"/>
  <c r="BH305" i="6"/>
  <c r="AT305" i="6"/>
  <c r="AJ305" i="6"/>
  <c r="BH304" i="6"/>
  <c r="AT304" i="6"/>
  <c r="AJ304" i="6"/>
  <c r="BH303" i="6"/>
  <c r="AT303" i="6"/>
  <c r="AJ303" i="6"/>
  <c r="BH302" i="6"/>
  <c r="AT302" i="6"/>
  <c r="AJ302" i="6"/>
  <c r="AQ293" i="6"/>
  <c r="BG292" i="6"/>
  <c r="AQ292" i="6"/>
  <c r="BG291" i="6"/>
  <c r="AQ291" i="6"/>
  <c r="BG290" i="6"/>
  <c r="AQ290" i="6"/>
  <c r="BG289" i="6"/>
  <c r="AQ289" i="6"/>
  <c r="BG288" i="6"/>
  <c r="AQ288" i="6"/>
  <c r="BG287" i="6"/>
  <c r="AQ287" i="6"/>
  <c r="BG286" i="6"/>
  <c r="AQ286" i="6"/>
  <c r="BG285" i="6"/>
  <c r="AQ285" i="6"/>
  <c r="AZ258" i="6"/>
  <c r="AK258" i="6"/>
  <c r="AZ257" i="6"/>
  <c r="AK257" i="6"/>
  <c r="BO249" i="6"/>
  <c r="AZ249" i="6"/>
  <c r="AK249" i="6"/>
  <c r="BO248" i="6"/>
  <c r="AZ248" i="6"/>
  <c r="AK248" i="6"/>
  <c r="BD142" i="6"/>
  <c r="AJ142" i="6"/>
  <c r="BD141" i="6"/>
  <c r="AJ141" i="6"/>
  <c r="BD140" i="6"/>
  <c r="AJ140" i="6"/>
  <c r="BD139" i="6"/>
  <c r="AJ139" i="6"/>
  <c r="BD138" i="6"/>
  <c r="AJ138" i="6"/>
  <c r="BD137" i="6"/>
  <c r="AJ137" i="6"/>
  <c r="BD136" i="6"/>
  <c r="AJ136" i="6"/>
  <c r="BD135" i="6"/>
  <c r="AJ135" i="6"/>
  <c r="BU127" i="6"/>
  <c r="BB127" i="6"/>
  <c r="AI127" i="6"/>
  <c r="BU126" i="6"/>
  <c r="BB126" i="6"/>
  <c r="AI126" i="6"/>
  <c r="BU125" i="6"/>
  <c r="BB125" i="6"/>
  <c r="AI125" i="6"/>
  <c r="BU124" i="6"/>
  <c r="BB124" i="6"/>
  <c r="AI124" i="6"/>
  <c r="BU123" i="6"/>
  <c r="BB123" i="6"/>
  <c r="AI123" i="6"/>
  <c r="BU122" i="6"/>
  <c r="BB122" i="6"/>
  <c r="AI122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U81" i="6"/>
  <c r="BB81" i="6"/>
  <c r="AI81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BO176" i="6" s="1"/>
  <c r="AI31" i="6"/>
  <c r="BU30" i="6"/>
  <c r="BB30" i="6"/>
  <c r="AI30" i="6"/>
  <c r="BO170" i="6" l="1"/>
  <c r="BO171" i="6"/>
  <c r="BT159" i="6"/>
  <c r="BJ171" i="6"/>
  <c r="BJ170" i="6"/>
  <c r="BT178" i="6"/>
  <c r="BT171" i="6" l="1"/>
  <c r="BT170" i="6"/>
</calcChain>
</file>

<file path=xl/sharedStrings.xml><?xml version="1.0" encoding="utf-8"?>
<sst xmlns="http://schemas.openxmlformats.org/spreadsheetml/2006/main" count="896" uniqueCount="310">
  <si>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</si>
  <si>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</si>
  <si>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</si>
  <si>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</si>
  <si>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</si>
  <si>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</si>
  <si>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</si>
  <si>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</si>
  <si>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</si>
  <si>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</si>
  <si>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</si>
  <si>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</si>
  <si>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</si>
  <si>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</si>
  <si>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</si>
  <si>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</si>
  <si>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</si>
  <si>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</si>
  <si>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</si>
  <si>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</si>
  <si>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</si>
  <si>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</si>
  <si>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</si>
  <si>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</si>
  <si>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</si>
  <si>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</si>
  <si>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</si>
  <si>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</si>
  <si>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</si>
  <si>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</si>
  <si>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</si>
  <si>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</si>
  <si>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</si>
  <si>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</si>
  <si>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</si>
  <si>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</si>
  <si>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</si>
  <si>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</si>
  <si>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</si>
  <si>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</si>
  <si>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</si>
  <si>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</si>
  <si>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</si>
  <si>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</si>
  <si>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</si>
  <si>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</si>
  <si>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</si>
  <si>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</si>
  <si>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</si>
  <si>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</si>
  <si>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</si>
  <si>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</si>
  <si>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</si>
  <si>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</si>
  <si>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</si>
  <si>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</si>
  <si>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</si>
  <si>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</si>
  <si>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</si>
  <si>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</si>
  <si>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</si>
  <si>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</si>
  <si>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</si>
  <si>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</si>
  <si>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</si>
  <si>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</si>
  <si>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</si>
  <si>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</si>
  <si>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</si>
  <si>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</si>
  <si>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</si>
  <si>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</si>
  <si>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</si>
  <si>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</si>
  <si>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</si>
  <si>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</si>
  <si>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</si>
  <si>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</si>
  <si>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</si>
  <si>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</si>
  <si>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</si>
  <si>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</si>
  <si>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</si>
  <si>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</si>
  <si>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</si>
  <si>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</si>
  <si>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</si>
  <si>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</si>
  <si>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</si>
  <si>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</si>
  <si>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</si>
  <si>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</si>
  <si>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</si>
  <si>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</si>
  <si>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</si>
  <si>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</si>
  <si>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</si>
  <si>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</si>
  <si>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</si>
  <si>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</si>
  <si>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</si>
  <si>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</si>
  <si>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</si>
  <si>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</si>
  <si>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</si>
  <si>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</si>
  <si>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</si>
  <si>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</si>
  <si>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</si>
  <si>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</si>
  <si>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</si>
  <si>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</si>
  <si>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</si>
  <si>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</si>
  <si>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</si>
  <si>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</si>
  <si>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</si>
  <si>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</si>
  <si>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</si>
  <si>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</si>
  <si>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</si>
  <si>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</si>
  <si>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</si>
  <si>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</si>
  <si>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</si>
  <si>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</si>
  <si>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</si>
  <si>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</si>
  <si>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</si>
  <si>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</si>
  <si>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</si>
  <si>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</si>
  <si>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</si>
  <si>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</si>
  <si>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</si>
  <si>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</si>
  <si>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</si>
  <si>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</si>
  <si>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</si>
  <si>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</si>
  <si>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</si>
  <si>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</si>
  <si>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</si>
  <si>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</si>
  <si>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</si>
  <si>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</si>
  <si>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</si>
  <si>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</si>
  <si>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</si>
  <si>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</si>
  <si>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</si>
  <si>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</si>
  <si>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</si>
  <si>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</si>
  <si>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</si>
  <si>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</si>
  <si>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</si>
  <si>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</si>
  <si>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</si>
  <si>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</si>
  <si>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</si>
  <si>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</si>
  <si>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</si>
  <si>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</si>
  <si>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</si>
  <si>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</si>
  <si>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</si>
  <si>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</si>
  <si>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</si>
  <si>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</si>
  <si>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</si>
  <si>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</si>
  <si>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</si>
  <si>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</si>
  <si>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</si>
  <si>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</si>
  <si>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</si>
  <si>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</si>
  <si>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</si>
  <si>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</si>
  <si>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</si>
  <si>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</si>
  <si>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</si>
  <si>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</si>
  <si>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</si>
  <si>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</si>
  <si>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</si>
  <si>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</si>
  <si>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</si>
  <si>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</si>
  <si>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</si>
  <si>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</si>
  <si>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Придбання предметів довгострокового користування</t>
  </si>
  <si>
    <t>Проведення капітальних ремонтів</t>
  </si>
  <si>
    <t>Створення належних умов для функціонування центру по роботі з дітьми та підлітками.</t>
  </si>
  <si>
    <t>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</si>
  <si>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</si>
  <si>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Капітальний ремонт сходів підліткового клубу «Індіго» із влаштуванням пандусу за адресою м. Хмельницький, вул. Лісогринівецька,16/1 (коригування)</t>
  </si>
  <si>
    <t>Капітальний ремонт підліткового клубу “Вікторія" по вул. Інститутській, 8 в м. Хмельницькому (коригування)</t>
  </si>
  <si>
    <t>затрат</t>
  </si>
  <si>
    <t xml:space="preserve">formula=RC[-16]+RC[-8]                          </t>
  </si>
  <si>
    <t>кількість установ</t>
  </si>
  <si>
    <t>од.</t>
  </si>
  <si>
    <t>мережа закладу</t>
  </si>
  <si>
    <t>кількість штатних працівників, в т.ч.</t>
  </si>
  <si>
    <t>штатний розпис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</si>
  <si>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</si>
  <si>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</si>
  <si>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</si>
  <si>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</si>
  <si>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</si>
  <si>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</si>
  <si>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грн.</t>
  </si>
  <si>
    <t>продукту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</si>
  <si>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</si>
  <si>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</si>
  <si>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</si>
  <si>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</si>
  <si>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</t>
  </si>
  <si>
    <t>кількість заходів</t>
  </si>
  <si>
    <t>звітність центру</t>
  </si>
  <si>
    <t>ефективності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</si>
  <si>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</si>
  <si>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</si>
  <si>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</si>
  <si>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розрахунок</t>
  </si>
  <si>
    <t>середньомісячні витрати на утримання одного гуртка та секції</t>
  </si>
  <si>
    <t>витрати на проведення одного заходу</t>
  </si>
  <si>
    <t>якості</t>
  </si>
  <si>
    <t>темп зростання кількості підлітків охоплених гуртковою та секційною роботою</t>
  </si>
  <si>
    <t>відс.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</si>
  <si>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</si>
  <si>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</si>
  <si>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</si>
  <si>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посадовий оклад</t>
  </si>
  <si>
    <t>доплати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</si>
  <si>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</si>
  <si>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</si>
  <si>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</si>
  <si>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</si>
  <si>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Капітальний ремонт  підліткового клубу "Вікторія" по вул. Інститутській,8 в м.Хмельницькому</t>
  </si>
  <si>
    <t>Капітальний ремонт  підліткового клубу "Індіго" по вул.Лісогринівецькій,16/1 в м.Хмельницькому</t>
  </si>
  <si>
    <t>Реконструкція спортивного майданчику біля житлового будинкупо вул. Прибузький,36 в м. Хмельницькому</t>
  </si>
  <si>
    <t>організація навчання та виховання підлітків у позаурочний та позанавчальний час за місцем проживання.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</si>
  <si>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</si>
  <si>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</si>
  <si>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</si>
  <si>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</si>
  <si>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</si>
  <si>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</si>
  <si>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</si>
  <si>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</si>
  <si>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</si>
  <si>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</si>
  <si>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</si>
  <si>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</si>
  <si>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</si>
  <si>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</si>
  <si>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</si>
  <si>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</si>
  <si>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</si>
  <si>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</si>
  <si>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</si>
  <si>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</si>
  <si>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</si>
  <si>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</si>
  <si>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</si>
  <si>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</si>
  <si>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</si>
  <si>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</si>
  <si>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</si>
  <si>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</si>
  <si>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</si>
  <si>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</si>
  <si>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</si>
  <si>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</si>
  <si>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</si>
  <si>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</si>
  <si>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</si>
  <si>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</si>
  <si>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</si>
  <si>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</si>
  <si>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</si>
  <si>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</si>
  <si>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</si>
  <si>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</si>
  <si>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</si>
  <si>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</si>
  <si>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Утримання клубів для підлітків за місцем проживання</t>
  </si>
  <si>
    <t>Управлiння молодi та спорту Хмельницької мiської ради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</si>
  <si>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</si>
  <si>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</si>
  <si>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рішення десятої сесії ХМР
від 15.12.2021 року №25</t>
  </si>
  <si>
    <t>Василь ГОЛОВАТЮК</t>
  </si>
  <si>
    <t>Олена ШКЛЯРЕВСЬКА</t>
  </si>
  <si>
    <t xml:space="preserve">обсяг витрат </t>
  </si>
  <si>
    <t>кошторис</t>
  </si>
  <si>
    <t>обсяг витрат на погашення кредиторської заборгованості 2022 року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</si>
  <si>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</si>
  <si>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інвентарю для реалізації громадського проекту "Боксерський зал для дітей та підлітків"</t>
  </si>
  <si>
    <t>ступінь завершення капітального ремонту підліткового клубу “Вікторія" по вул. Інститутській, 8 в м. Хмельницькому</t>
  </si>
  <si>
    <t>Обов’язкові виплати</t>
  </si>
  <si>
    <t>Стимулюючі доплати та виплати</t>
  </si>
  <si>
    <t>Матеріальна допомога</t>
  </si>
  <si>
    <t>Адміністративний персонал</t>
  </si>
  <si>
    <t>Педадогичний персонал</t>
  </si>
  <si>
    <t>Спеціалісти</t>
  </si>
  <si>
    <t>Обслуговуючий персонал</t>
  </si>
  <si>
    <t>Окремі заход по реалізації державних програм</t>
  </si>
  <si>
    <t xml:space="preserve">  На балансі Центру знаходиться 22 приміщення загальною площею 3857,6 м кв.  та 1 майданчик з тренажерним обладнанням  загальною площею 659,9 м кв. На сьогодні функціонує 13 підліткових клубів, з них 4 клубів – різнопрофільних бюджетних, 8 клубів – надають платні послуги, 1 клуб – поєднує у собі бюджетне утримання та надання платних послуг. Приміщення за адресою вул. Хотовицького,5  знаходиться в оренді  ГО «Федерація України «ІСКА»»  згідно  Рішення сесії ХМР   №732 від  12.08.2021 р. до 2026 р., приміщення за адресою Пр. Миру, 76/4 перебуває в тимчасовому користуванні   ГО Хмельницькій федерації культуризму згідно Рішення сесії ХМР № 16 від 28.08.2013 р. до 2023 р., приміщення по вул. Пілотська,39 знаходиться в оренді ХДЮСШ №1  “ Буревісник” згідно Рішення сесії ХМР  №1233 від 23.12.2021 р.
Станом на 1 жовтня 2023 року кількість ставок згідно штатного розпису Центру становить 24,5 одиниць. Фактично зайнято 22,25 ставок.  Вакантними є 2,25 ставки: 2 ставки педагогічних працівників (1-педагог - організатор, 1 – культорганізатор), 0,25 ставки прибиральника службових приміщень.
В 2022 році затверджено кошторис видатків по загальному фонду на суму 4 920,3 тис. грн. Протягом року використано коштів на суму 4 427,2 тис. грн, з них видатки на оплату праці становлять 3 431,0 тис. грн (77% від загального обсягу видатків). В 2021 році обсяг видатків на заробітну плату становив  76% від загальної суми видатків. Видатки на сплату комунальних послуг в 2022 році становлять 597,1 тис. грн або 13% від загального обсягу видатків (в 2021 році 10%). В 2021 році видатки на укріплення матеріальної бази та проведення заходів становлять 399,1 тис. грн, що становить 10% від загального обсягу використаних коштів (в 2021 році – 14%).
Станом на 01 січня 2023 року по загальному фонду кредиторська становить 1300,00 грн ( КЕКВ 2240 “Оплата послуг (крім комунальних)” — послуги шиномонтажу мототранспортних засобів).  Дебіторська заборгованість відсутня.
Протягом 2022 року охоплено гуртковою та секційною роботою 1040 дітей та підлітків(різнопрофільні клуби відвідало 610 дітей,секції на платній основі — 430). З них 70 дітей відвідували секції безкоштовно на пільговій основі (в 2021р. -70 дітей). У порівнянні з 2021 роком, кількість відвідувачів зменшилась на 30 дітей.
В 2022 році педагогічними працівниками Центру було проведено 95 заходів, бесід, диспутів, вікторин та виховних годин, якими було охоплено 2700 дітей. В 2021 році було проведено 180 заходів та залучено 4000 дітей.
У листопаді 2022 року була проведена щорічна інвентаризація матеріальних цінностей, які знаходяться на балансі Центру. Під час проведення інвентаризації порушень та нестач виявлено. В 2023році планується залучити до відвідування клубів 950 дітей та підлітків., покращити та утримати на належному рівні матеріальну базу Центру. Заплановані кошти на період 2024-2026 роках необхідні для реалізації програми по утриманню клубів за місцем проживання в мікрорайонах міста.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</si>
</sst>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0" fillId="0" borderId="0" xfId="0" applyFont="1"/>
    <xf numFmtId="3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9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44"/>
  <sheetViews>
    <sheetView tabSelected="1" topLeftCell="R122" zoomScaleNormal="100" workbookViewId="0">
      <selection activeCell="AS124" sqref="AS124:AW126"/>
    </sheetView>
  </sheetViews>
  <sheetFormatPr defaultRowHeight="12.5" x14ac:dyDescent="0.25"/>
  <cols>
    <col min="1" max="8" width="2.81640625" customWidth="1"/>
    <col min="9" max="9" width="17.54296875" customWidth="1"/>
    <col min="10" max="10" width="0.26953125" hidden="1" customWidth="1"/>
    <col min="11" max="13" width="2.81640625" hidden="1" customWidth="1"/>
    <col min="14" max="14" width="12.453125" hidden="1" customWidth="1"/>
    <col min="15" max="15" width="0.1796875" hidden="1" customWidth="1"/>
    <col min="16" max="16" width="0.7265625" hidden="1" customWidth="1"/>
    <col min="17" max="17" width="1.54296875" customWidth="1"/>
    <col min="18" max="18" width="4.54296875" customWidth="1"/>
    <col min="19" max="19" width="4.26953125" customWidth="1"/>
    <col min="20" max="20" width="7.1796875" customWidth="1"/>
    <col min="21" max="21" width="0.1796875" customWidth="1"/>
    <col min="22" max="22" width="1" customWidth="1"/>
    <col min="23" max="23" width="3.7265625" customWidth="1"/>
    <col min="24" max="24" width="3.54296875" customWidth="1"/>
    <col min="25" max="25" width="5.1796875" customWidth="1"/>
    <col min="26" max="26" width="5.453125" customWidth="1"/>
    <col min="27" max="27" width="5.7265625" customWidth="1"/>
    <col min="28" max="28" width="4.54296875" customWidth="1"/>
    <col min="29" max="29" width="6.81640625" customWidth="1"/>
    <col min="30" max="30" width="13.26953125" hidden="1" customWidth="1"/>
    <col min="31" max="31" width="7.54296875" customWidth="1"/>
    <col min="32" max="32" width="8" customWidth="1"/>
    <col min="33" max="33" width="7.54296875" hidden="1" customWidth="1"/>
    <col min="34" max="34" width="9.26953125" hidden="1" customWidth="1"/>
    <col min="35" max="35" width="0.81640625" customWidth="1"/>
    <col min="36" max="36" width="12.1796875" customWidth="1"/>
    <col min="37" max="37" width="7.81640625" customWidth="1"/>
    <col min="38" max="38" width="3.453125" customWidth="1"/>
    <col min="39" max="39" width="2.81640625" customWidth="1"/>
    <col min="40" max="40" width="1.54296875" customWidth="1"/>
    <col min="41" max="41" width="6" hidden="1" customWidth="1"/>
    <col min="42" max="42" width="7.81640625" customWidth="1"/>
    <col min="43" max="43" width="3.453125" customWidth="1"/>
    <col min="44" max="44" width="8.54296875" hidden="1" customWidth="1"/>
    <col min="45" max="45" width="9.453125" customWidth="1"/>
    <col min="46" max="46" width="9.54296875" hidden="1" customWidth="1"/>
    <col min="47" max="47" width="3.81640625" customWidth="1"/>
    <col min="48" max="48" width="2.54296875" customWidth="1"/>
    <col min="49" max="49" width="7" customWidth="1"/>
    <col min="50" max="50" width="2.81640625" customWidth="1"/>
    <col min="51" max="51" width="1.81640625" customWidth="1"/>
    <col min="52" max="78" width="2.81640625" customWidth="1"/>
    <col min="79" max="79" width="4" hidden="1" customWidth="1"/>
  </cols>
  <sheetData>
    <row r="1" spans="1:79" ht="57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199" t="s">
        <v>115</v>
      </c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</row>
    <row r="2" spans="1:79" ht="14.25" customHeight="1" x14ac:dyDescent="0.25">
      <c r="A2" s="200" t="s">
        <v>275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</row>
    <row r="4" spans="1:79" ht="14.15" customHeight="1" x14ac:dyDescent="0.25">
      <c r="A4" s="5" t="s">
        <v>159</v>
      </c>
      <c r="B4" s="197" t="s">
        <v>246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3"/>
      <c r="AH4" s="191">
        <v>11</v>
      </c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3"/>
      <c r="AT4" s="193" t="s">
        <v>249</v>
      </c>
      <c r="AU4" s="191"/>
      <c r="AV4" s="191"/>
      <c r="AW4" s="191"/>
      <c r="AX4" s="191"/>
      <c r="AY4" s="191"/>
      <c r="AZ4" s="191"/>
      <c r="BA4" s="191"/>
      <c r="BB4" s="9"/>
      <c r="BC4" s="3"/>
      <c r="BD4" s="3"/>
      <c r="BE4" s="6"/>
      <c r="BF4" s="6"/>
      <c r="BG4" s="6"/>
      <c r="BH4" s="6"/>
      <c r="BI4" s="6"/>
      <c r="BJ4" s="6"/>
      <c r="BK4" s="6"/>
      <c r="BL4" s="6"/>
    </row>
    <row r="5" spans="1:79" ht="24" customHeight="1" x14ac:dyDescent="0.25">
      <c r="A5" s="198" t="s">
        <v>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2"/>
      <c r="AH5" s="194" t="s">
        <v>161</v>
      </c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2"/>
      <c r="AT5" s="194" t="s">
        <v>157</v>
      </c>
      <c r="AU5" s="194"/>
      <c r="AV5" s="194"/>
      <c r="AW5" s="194"/>
      <c r="AX5" s="194"/>
      <c r="AY5" s="194"/>
      <c r="AZ5" s="194"/>
      <c r="BA5" s="194"/>
      <c r="BB5" s="7"/>
      <c r="BC5" s="2"/>
      <c r="BD5" s="2"/>
      <c r="BE5" s="7"/>
      <c r="BF5" s="7"/>
      <c r="BG5" s="7"/>
      <c r="BH5" s="7"/>
      <c r="BI5" s="7"/>
      <c r="BJ5" s="7"/>
      <c r="BK5" s="7"/>
      <c r="BL5" s="7"/>
    </row>
    <row r="6" spans="1:79" x14ac:dyDescent="0.25">
      <c r="BE6" s="8"/>
      <c r="BF6" s="8"/>
      <c r="BG6" s="8"/>
      <c r="BH6" s="8"/>
      <c r="BI6" s="8"/>
      <c r="BJ6" s="8"/>
      <c r="BK6" s="8"/>
      <c r="BL6" s="8"/>
    </row>
    <row r="7" spans="1:79" ht="14.15" customHeight="1" x14ac:dyDescent="0.25">
      <c r="A7" s="5" t="s">
        <v>162</v>
      </c>
      <c r="B7" s="197" t="s">
        <v>289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3"/>
      <c r="AH7" s="191">
        <v>111</v>
      </c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9"/>
      <c r="BC7" s="193" t="s">
        <v>249</v>
      </c>
      <c r="BD7" s="191"/>
      <c r="BE7" s="191"/>
      <c r="BF7" s="191"/>
      <c r="BG7" s="191"/>
      <c r="BH7" s="191"/>
      <c r="BI7" s="191"/>
      <c r="BJ7" s="191"/>
      <c r="BK7" s="9"/>
      <c r="BL7" s="6"/>
      <c r="BM7" s="10"/>
      <c r="BN7" s="10"/>
      <c r="BO7" s="10"/>
      <c r="BP7" s="9"/>
      <c r="BQ7" s="9"/>
      <c r="BR7" s="9"/>
      <c r="BS7" s="9"/>
      <c r="BT7" s="9"/>
      <c r="BU7" s="9"/>
      <c r="BV7" s="9"/>
      <c r="BW7" s="9"/>
    </row>
    <row r="8" spans="1:79" ht="24" customHeight="1" x14ac:dyDescent="0.25">
      <c r="A8" s="198" t="s">
        <v>155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2"/>
      <c r="AH8" s="194" t="s">
        <v>163</v>
      </c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7"/>
      <c r="BC8" s="194" t="s">
        <v>157</v>
      </c>
      <c r="BD8" s="194"/>
      <c r="BE8" s="194"/>
      <c r="BF8" s="194"/>
      <c r="BG8" s="194"/>
      <c r="BH8" s="194"/>
      <c r="BI8" s="194"/>
      <c r="BJ8" s="194"/>
      <c r="BK8" s="13"/>
      <c r="BL8" s="7"/>
      <c r="BM8" s="10"/>
      <c r="BN8" s="10"/>
      <c r="BO8" s="10"/>
      <c r="BP8" s="7"/>
      <c r="BQ8" s="7"/>
      <c r="BR8" s="7"/>
      <c r="BS8" s="7"/>
      <c r="BT8" s="7"/>
      <c r="BU8" s="7"/>
      <c r="BV8" s="7"/>
      <c r="BW8" s="7"/>
    </row>
    <row r="10" spans="1:79" ht="14.25" customHeight="1" x14ac:dyDescent="0.25">
      <c r="A10" s="5" t="s">
        <v>164</v>
      </c>
      <c r="B10" s="191">
        <v>1113132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N10" s="191">
        <v>3132</v>
      </c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9"/>
      <c r="AA10" s="191">
        <v>1040</v>
      </c>
      <c r="AB10" s="191"/>
      <c r="AC10" s="191"/>
      <c r="AD10" s="191"/>
      <c r="AE10" s="191"/>
      <c r="AF10" s="191"/>
      <c r="AG10" s="191"/>
      <c r="AH10" s="191"/>
      <c r="AI10" s="191"/>
      <c r="AJ10" s="9"/>
      <c r="AK10" s="192" t="s">
        <v>288</v>
      </c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2"/>
      <c r="BL10" s="193" t="s">
        <v>250</v>
      </c>
      <c r="BM10" s="191"/>
      <c r="BN10" s="191"/>
      <c r="BO10" s="191"/>
      <c r="BP10" s="191"/>
      <c r="BQ10" s="191"/>
      <c r="BR10" s="191"/>
      <c r="BS10" s="191"/>
      <c r="BT10" s="9"/>
      <c r="BU10" s="9"/>
      <c r="BV10" s="9"/>
      <c r="BW10" s="9"/>
      <c r="BX10" s="9"/>
      <c r="BY10" s="9"/>
      <c r="BZ10" s="9"/>
      <c r="CA10" s="9"/>
    </row>
    <row r="11" spans="1:79" ht="25.5" customHeight="1" x14ac:dyDescent="0.25">
      <c r="B11" s="194" t="s">
        <v>165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N11" s="194" t="s">
        <v>167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7"/>
      <c r="AA11" s="195" t="s">
        <v>168</v>
      </c>
      <c r="AB11" s="195"/>
      <c r="AC11" s="195"/>
      <c r="AD11" s="195"/>
      <c r="AE11" s="195"/>
      <c r="AF11" s="195"/>
      <c r="AG11" s="195"/>
      <c r="AH11" s="195"/>
      <c r="AI11" s="195"/>
      <c r="AJ11" s="7"/>
      <c r="AK11" s="196" t="s">
        <v>166</v>
      </c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1"/>
      <c r="BL11" s="194" t="s">
        <v>158</v>
      </c>
      <c r="BM11" s="194"/>
      <c r="BN11" s="194"/>
      <c r="BO11" s="194"/>
      <c r="BP11" s="194"/>
      <c r="BQ11" s="194"/>
      <c r="BR11" s="194"/>
      <c r="BS11" s="194"/>
      <c r="BT11" s="7"/>
      <c r="BU11" s="7"/>
      <c r="BV11" s="7"/>
      <c r="BW11" s="7"/>
      <c r="BX11" s="7"/>
      <c r="BY11" s="7"/>
      <c r="BZ11" s="7"/>
      <c r="CA11" s="7"/>
    </row>
    <row r="13" spans="1:79" ht="14.25" customHeight="1" x14ac:dyDescent="0.25">
      <c r="A13" s="133" t="s">
        <v>276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</row>
    <row r="14" spans="1:79" ht="14.25" customHeight="1" x14ac:dyDescent="0.25">
      <c r="A14" s="133" t="s">
        <v>148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</row>
    <row r="15" spans="1:79" ht="15" customHeight="1" x14ac:dyDescent="0.25">
      <c r="A15" s="136" t="s">
        <v>243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190" t="s">
        <v>149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</row>
    <row r="18" spans="1:79" ht="15" customHeight="1" x14ac:dyDescent="0.25">
      <c r="A18" s="136" t="s">
        <v>244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133" t="s">
        <v>150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</row>
    <row r="21" spans="1:79" ht="28" customHeight="1" x14ac:dyDescent="0.25">
      <c r="A21" s="136" t="s">
        <v>245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133" t="s">
        <v>151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</row>
    <row r="24" spans="1:79" ht="14.25" customHeight="1" x14ac:dyDescent="0.25">
      <c r="A24" s="187" t="s">
        <v>261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</row>
    <row r="25" spans="1:79" ht="15" customHeight="1" x14ac:dyDescent="0.25">
      <c r="A25" s="134" t="s">
        <v>251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</row>
    <row r="26" spans="1:79" s="26" customFormat="1" ht="23.15" customHeight="1" x14ac:dyDescent="0.25">
      <c r="A26" s="150" t="s">
        <v>2</v>
      </c>
      <c r="B26" s="151"/>
      <c r="C26" s="151"/>
      <c r="D26" s="152"/>
      <c r="E26" s="150" t="s">
        <v>19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68" t="s">
        <v>252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 t="s">
        <v>255</v>
      </c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 t="s">
        <v>262</v>
      </c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</row>
    <row r="27" spans="1:79" s="26" customFormat="1" ht="54.75" customHeight="1" x14ac:dyDescent="0.25">
      <c r="A27" s="153"/>
      <c r="B27" s="154"/>
      <c r="C27" s="154"/>
      <c r="D27" s="155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89" t="s">
        <v>4</v>
      </c>
      <c r="V27" s="90"/>
      <c r="W27" s="90"/>
      <c r="X27" s="90"/>
      <c r="Y27" s="91"/>
      <c r="Z27" s="89" t="s">
        <v>3</v>
      </c>
      <c r="AA27" s="90"/>
      <c r="AB27" s="90"/>
      <c r="AC27" s="90"/>
      <c r="AD27" s="91"/>
      <c r="AE27" s="89" t="s">
        <v>116</v>
      </c>
      <c r="AF27" s="90"/>
      <c r="AG27" s="90"/>
      <c r="AH27" s="91"/>
      <c r="AI27" s="89" t="s">
        <v>5</v>
      </c>
      <c r="AJ27" s="90"/>
      <c r="AK27" s="90"/>
      <c r="AL27" s="90"/>
      <c r="AM27" s="91"/>
      <c r="AN27" s="89" t="s">
        <v>4</v>
      </c>
      <c r="AO27" s="90"/>
      <c r="AP27" s="90"/>
      <c r="AQ27" s="90"/>
      <c r="AR27" s="91"/>
      <c r="AS27" s="89" t="s">
        <v>3</v>
      </c>
      <c r="AT27" s="90"/>
      <c r="AU27" s="90"/>
      <c r="AV27" s="90"/>
      <c r="AW27" s="91"/>
      <c r="AX27" s="89" t="s">
        <v>116</v>
      </c>
      <c r="AY27" s="90"/>
      <c r="AZ27" s="90"/>
      <c r="BA27" s="91"/>
      <c r="BB27" s="89" t="s">
        <v>96</v>
      </c>
      <c r="BC27" s="90"/>
      <c r="BD27" s="90"/>
      <c r="BE27" s="90"/>
      <c r="BF27" s="91"/>
      <c r="BG27" s="89" t="s">
        <v>4</v>
      </c>
      <c r="BH27" s="90"/>
      <c r="BI27" s="90"/>
      <c r="BJ27" s="90"/>
      <c r="BK27" s="91"/>
      <c r="BL27" s="89" t="s">
        <v>3</v>
      </c>
      <c r="BM27" s="90"/>
      <c r="BN27" s="90"/>
      <c r="BO27" s="90"/>
      <c r="BP27" s="91"/>
      <c r="BQ27" s="89" t="s">
        <v>116</v>
      </c>
      <c r="BR27" s="90"/>
      <c r="BS27" s="90"/>
      <c r="BT27" s="91"/>
      <c r="BU27" s="89" t="s">
        <v>97</v>
      </c>
      <c r="BV27" s="90"/>
      <c r="BW27" s="90"/>
      <c r="BX27" s="90"/>
      <c r="BY27" s="91"/>
    </row>
    <row r="28" spans="1:79" s="25" customFormat="1" ht="15" customHeight="1" x14ac:dyDescent="0.25">
      <c r="A28" s="48">
        <v>1</v>
      </c>
      <c r="B28" s="49"/>
      <c r="C28" s="49"/>
      <c r="D28" s="50"/>
      <c r="E28" s="48">
        <v>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>
        <v>3</v>
      </c>
      <c r="V28" s="49"/>
      <c r="W28" s="49"/>
      <c r="X28" s="49"/>
      <c r="Y28" s="50"/>
      <c r="Z28" s="48">
        <v>4</v>
      </c>
      <c r="AA28" s="49"/>
      <c r="AB28" s="49"/>
      <c r="AC28" s="49"/>
      <c r="AD28" s="50"/>
      <c r="AE28" s="48">
        <v>5</v>
      </c>
      <c r="AF28" s="49"/>
      <c r="AG28" s="49"/>
      <c r="AH28" s="50"/>
      <c r="AI28" s="48">
        <v>6</v>
      </c>
      <c r="AJ28" s="49"/>
      <c r="AK28" s="49"/>
      <c r="AL28" s="49"/>
      <c r="AM28" s="50"/>
      <c r="AN28" s="48">
        <v>7</v>
      </c>
      <c r="AO28" s="49"/>
      <c r="AP28" s="49"/>
      <c r="AQ28" s="49"/>
      <c r="AR28" s="50"/>
      <c r="AS28" s="48">
        <v>8</v>
      </c>
      <c r="AT28" s="49"/>
      <c r="AU28" s="49"/>
      <c r="AV28" s="49"/>
      <c r="AW28" s="50"/>
      <c r="AX28" s="48">
        <v>9</v>
      </c>
      <c r="AY28" s="49"/>
      <c r="AZ28" s="49"/>
      <c r="BA28" s="50"/>
      <c r="BB28" s="48">
        <v>10</v>
      </c>
      <c r="BC28" s="49"/>
      <c r="BD28" s="49"/>
      <c r="BE28" s="49"/>
      <c r="BF28" s="50"/>
      <c r="BG28" s="48">
        <v>11</v>
      </c>
      <c r="BH28" s="49"/>
      <c r="BI28" s="49"/>
      <c r="BJ28" s="49"/>
      <c r="BK28" s="50"/>
      <c r="BL28" s="48">
        <v>12</v>
      </c>
      <c r="BM28" s="49"/>
      <c r="BN28" s="49"/>
      <c r="BO28" s="49"/>
      <c r="BP28" s="50"/>
      <c r="BQ28" s="48">
        <v>13</v>
      </c>
      <c r="BR28" s="49"/>
      <c r="BS28" s="49"/>
      <c r="BT28" s="50"/>
      <c r="BU28" s="48">
        <v>14</v>
      </c>
      <c r="BV28" s="49"/>
      <c r="BW28" s="49"/>
      <c r="BX28" s="49"/>
      <c r="BY28" s="50"/>
    </row>
    <row r="29" spans="1:79" s="20" customFormat="1" ht="13.5" hidden="1" customHeight="1" x14ac:dyDescent="0.3">
      <c r="A29" s="36" t="s">
        <v>56</v>
      </c>
      <c r="B29" s="37"/>
      <c r="C29" s="37"/>
      <c r="D29" s="38"/>
      <c r="E29" s="36" t="s">
        <v>57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188" t="s">
        <v>65</v>
      </c>
      <c r="V29" s="117"/>
      <c r="W29" s="117"/>
      <c r="X29" s="117"/>
      <c r="Y29" s="118"/>
      <c r="Z29" s="188" t="s">
        <v>66</v>
      </c>
      <c r="AA29" s="117"/>
      <c r="AB29" s="117"/>
      <c r="AC29" s="117"/>
      <c r="AD29" s="118"/>
      <c r="AE29" s="36" t="s">
        <v>91</v>
      </c>
      <c r="AF29" s="37"/>
      <c r="AG29" s="37"/>
      <c r="AH29" s="38"/>
      <c r="AI29" s="130" t="s">
        <v>170</v>
      </c>
      <c r="AJ29" s="131"/>
      <c r="AK29" s="131"/>
      <c r="AL29" s="131"/>
      <c r="AM29" s="132"/>
      <c r="AN29" s="36" t="s">
        <v>67</v>
      </c>
      <c r="AO29" s="37"/>
      <c r="AP29" s="37"/>
      <c r="AQ29" s="37"/>
      <c r="AR29" s="38"/>
      <c r="AS29" s="36" t="s">
        <v>68</v>
      </c>
      <c r="AT29" s="37"/>
      <c r="AU29" s="37"/>
      <c r="AV29" s="37"/>
      <c r="AW29" s="38"/>
      <c r="AX29" s="36" t="s">
        <v>92</v>
      </c>
      <c r="AY29" s="37"/>
      <c r="AZ29" s="37"/>
      <c r="BA29" s="38"/>
      <c r="BB29" s="130" t="s">
        <v>170</v>
      </c>
      <c r="BC29" s="131"/>
      <c r="BD29" s="131"/>
      <c r="BE29" s="131"/>
      <c r="BF29" s="132"/>
      <c r="BG29" s="36" t="s">
        <v>58</v>
      </c>
      <c r="BH29" s="37"/>
      <c r="BI29" s="37"/>
      <c r="BJ29" s="37"/>
      <c r="BK29" s="38"/>
      <c r="BL29" s="36" t="s">
        <v>59</v>
      </c>
      <c r="BM29" s="37"/>
      <c r="BN29" s="37"/>
      <c r="BO29" s="37"/>
      <c r="BP29" s="38"/>
      <c r="BQ29" s="36" t="s">
        <v>93</v>
      </c>
      <c r="BR29" s="37"/>
      <c r="BS29" s="37"/>
      <c r="BT29" s="38"/>
      <c r="BU29" s="130" t="s">
        <v>170</v>
      </c>
      <c r="BV29" s="131"/>
      <c r="BW29" s="131"/>
      <c r="BX29" s="131"/>
      <c r="BY29" s="132"/>
      <c r="CA29" s="20" t="s">
        <v>21</v>
      </c>
    </row>
    <row r="30" spans="1:79" s="21" customFormat="1" ht="28.5" customHeight="1" x14ac:dyDescent="0.25">
      <c r="A30" s="36"/>
      <c r="B30" s="37"/>
      <c r="C30" s="37"/>
      <c r="D30" s="38"/>
      <c r="E30" s="123" t="s">
        <v>172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  <c r="U30" s="70">
        <v>4427202</v>
      </c>
      <c r="V30" s="70"/>
      <c r="W30" s="70"/>
      <c r="X30" s="70"/>
      <c r="Y30" s="70"/>
      <c r="Z30" s="70" t="s">
        <v>173</v>
      </c>
      <c r="AA30" s="70"/>
      <c r="AB30" s="70"/>
      <c r="AC30" s="70"/>
      <c r="AD30" s="70"/>
      <c r="AE30" s="45" t="s">
        <v>173</v>
      </c>
      <c r="AF30" s="46"/>
      <c r="AG30" s="46"/>
      <c r="AH30" s="47"/>
      <c r="AI30" s="45">
        <f t="shared" ref="AI30:AI36" si="0">IF(ISNUMBER(U30),U30,0)+IF(ISNUMBER(Z30),Z30,0)</f>
        <v>4427202</v>
      </c>
      <c r="AJ30" s="46"/>
      <c r="AK30" s="46"/>
      <c r="AL30" s="46"/>
      <c r="AM30" s="47"/>
      <c r="AN30" s="45">
        <v>5445868</v>
      </c>
      <c r="AO30" s="46"/>
      <c r="AP30" s="46"/>
      <c r="AQ30" s="46"/>
      <c r="AR30" s="47"/>
      <c r="AS30" s="45" t="s">
        <v>173</v>
      </c>
      <c r="AT30" s="46"/>
      <c r="AU30" s="46"/>
      <c r="AV30" s="46"/>
      <c r="AW30" s="47"/>
      <c r="AX30" s="45" t="s">
        <v>173</v>
      </c>
      <c r="AY30" s="46"/>
      <c r="AZ30" s="46"/>
      <c r="BA30" s="47"/>
      <c r="BB30" s="45">
        <f t="shared" ref="BB30:BB36" si="1">IF(ISNUMBER(AN30),AN30,0)+IF(ISNUMBER(AS30),AS30,0)</f>
        <v>5445868</v>
      </c>
      <c r="BC30" s="46"/>
      <c r="BD30" s="46"/>
      <c r="BE30" s="46"/>
      <c r="BF30" s="47"/>
      <c r="BG30" s="45">
        <v>5976842</v>
      </c>
      <c r="BH30" s="46"/>
      <c r="BI30" s="46"/>
      <c r="BJ30" s="46"/>
      <c r="BK30" s="47"/>
      <c r="BL30" s="45" t="s">
        <v>173</v>
      </c>
      <c r="BM30" s="46"/>
      <c r="BN30" s="46"/>
      <c r="BO30" s="46"/>
      <c r="BP30" s="47"/>
      <c r="BQ30" s="45" t="s">
        <v>173</v>
      </c>
      <c r="BR30" s="46"/>
      <c r="BS30" s="46"/>
      <c r="BT30" s="47"/>
      <c r="BU30" s="45">
        <f t="shared" ref="BU30:BU36" si="2">IF(ISNUMBER(BG30),BG30,0)+IF(ISNUMBER(BL30),BL30,0)</f>
        <v>5976842</v>
      </c>
      <c r="BV30" s="46"/>
      <c r="BW30" s="46"/>
      <c r="BX30" s="46"/>
      <c r="BY30" s="47"/>
      <c r="CA30" s="21" t="s">
        <v>22</v>
      </c>
    </row>
    <row r="31" spans="1:79" s="21" customFormat="1" ht="41.5" customHeight="1" x14ac:dyDescent="0.25">
      <c r="A31" s="36"/>
      <c r="B31" s="37"/>
      <c r="C31" s="37"/>
      <c r="D31" s="38"/>
      <c r="E31" s="65" t="s">
        <v>174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70" t="s">
        <v>173</v>
      </c>
      <c r="V31" s="70"/>
      <c r="W31" s="70"/>
      <c r="X31" s="70"/>
      <c r="Y31" s="70"/>
      <c r="Z31" s="70">
        <v>393591</v>
      </c>
      <c r="AA31" s="70"/>
      <c r="AB31" s="70"/>
      <c r="AC31" s="70"/>
      <c r="AD31" s="70"/>
      <c r="AE31" s="45">
        <v>0</v>
      </c>
      <c r="AF31" s="46"/>
      <c r="AG31" s="46"/>
      <c r="AH31" s="47"/>
      <c r="AI31" s="45">
        <f t="shared" si="0"/>
        <v>393591</v>
      </c>
      <c r="AJ31" s="46"/>
      <c r="AK31" s="46"/>
      <c r="AL31" s="46"/>
      <c r="AM31" s="47"/>
      <c r="AN31" s="45" t="s">
        <v>173</v>
      </c>
      <c r="AO31" s="46"/>
      <c r="AP31" s="46"/>
      <c r="AQ31" s="46"/>
      <c r="AR31" s="47"/>
      <c r="AS31" s="45">
        <v>397400</v>
      </c>
      <c r="AT31" s="46"/>
      <c r="AU31" s="46"/>
      <c r="AV31" s="46"/>
      <c r="AW31" s="47"/>
      <c r="AX31" s="45">
        <v>0</v>
      </c>
      <c r="AY31" s="46"/>
      <c r="AZ31" s="46"/>
      <c r="BA31" s="47"/>
      <c r="BB31" s="45">
        <f t="shared" si="1"/>
        <v>397400</v>
      </c>
      <c r="BC31" s="46"/>
      <c r="BD31" s="46"/>
      <c r="BE31" s="46"/>
      <c r="BF31" s="47"/>
      <c r="BG31" s="45" t="s">
        <v>173</v>
      </c>
      <c r="BH31" s="46"/>
      <c r="BI31" s="46"/>
      <c r="BJ31" s="46"/>
      <c r="BK31" s="47"/>
      <c r="BL31" s="45">
        <f>BL32+BL33</f>
        <v>421200</v>
      </c>
      <c r="BM31" s="46"/>
      <c r="BN31" s="46"/>
      <c r="BO31" s="46"/>
      <c r="BP31" s="47"/>
      <c r="BQ31" s="45">
        <v>0</v>
      </c>
      <c r="BR31" s="46"/>
      <c r="BS31" s="46"/>
      <c r="BT31" s="47"/>
      <c r="BU31" s="45">
        <f t="shared" si="2"/>
        <v>421200</v>
      </c>
      <c r="BV31" s="46"/>
      <c r="BW31" s="46"/>
      <c r="BX31" s="46"/>
      <c r="BY31" s="47"/>
    </row>
    <row r="32" spans="1:79" s="21" customFormat="1" ht="41.15" customHeight="1" x14ac:dyDescent="0.25">
      <c r="A32" s="36">
        <v>25010100</v>
      </c>
      <c r="B32" s="37"/>
      <c r="C32" s="37"/>
      <c r="D32" s="38"/>
      <c r="E32" s="65" t="s">
        <v>175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70" t="s">
        <v>173</v>
      </c>
      <c r="V32" s="70"/>
      <c r="W32" s="70"/>
      <c r="X32" s="70"/>
      <c r="Y32" s="70"/>
      <c r="Z32" s="70">
        <v>393591</v>
      </c>
      <c r="AA32" s="70"/>
      <c r="AB32" s="70"/>
      <c r="AC32" s="70"/>
      <c r="AD32" s="70"/>
      <c r="AE32" s="45">
        <v>0</v>
      </c>
      <c r="AF32" s="46"/>
      <c r="AG32" s="46"/>
      <c r="AH32" s="47"/>
      <c r="AI32" s="45">
        <f t="shared" si="0"/>
        <v>393591</v>
      </c>
      <c r="AJ32" s="46"/>
      <c r="AK32" s="46"/>
      <c r="AL32" s="46"/>
      <c r="AM32" s="47"/>
      <c r="AN32" s="45" t="s">
        <v>173</v>
      </c>
      <c r="AO32" s="46"/>
      <c r="AP32" s="46"/>
      <c r="AQ32" s="46"/>
      <c r="AR32" s="47"/>
      <c r="AS32" s="45">
        <v>375000</v>
      </c>
      <c r="AT32" s="46"/>
      <c r="AU32" s="46"/>
      <c r="AV32" s="46"/>
      <c r="AW32" s="47"/>
      <c r="AX32" s="45">
        <v>0</v>
      </c>
      <c r="AY32" s="46"/>
      <c r="AZ32" s="46"/>
      <c r="BA32" s="47"/>
      <c r="BB32" s="45">
        <f t="shared" si="1"/>
        <v>375000</v>
      </c>
      <c r="BC32" s="46"/>
      <c r="BD32" s="46"/>
      <c r="BE32" s="46"/>
      <c r="BF32" s="47"/>
      <c r="BG32" s="45" t="s">
        <v>173</v>
      </c>
      <c r="BH32" s="46"/>
      <c r="BI32" s="46"/>
      <c r="BJ32" s="46"/>
      <c r="BK32" s="47"/>
      <c r="BL32" s="45">
        <v>390000</v>
      </c>
      <c r="BM32" s="46"/>
      <c r="BN32" s="46"/>
      <c r="BO32" s="46"/>
      <c r="BP32" s="47"/>
      <c r="BQ32" s="45">
        <v>0</v>
      </c>
      <c r="BR32" s="46"/>
      <c r="BS32" s="46"/>
      <c r="BT32" s="47"/>
      <c r="BU32" s="45">
        <f t="shared" si="2"/>
        <v>390000</v>
      </c>
      <c r="BV32" s="46"/>
      <c r="BW32" s="46"/>
      <c r="BX32" s="46"/>
      <c r="BY32" s="47"/>
    </row>
    <row r="33" spans="1:79" s="21" customFormat="1" ht="62.5" customHeight="1" x14ac:dyDescent="0.25">
      <c r="A33" s="36">
        <v>25010300</v>
      </c>
      <c r="B33" s="37"/>
      <c r="C33" s="37"/>
      <c r="D33" s="38"/>
      <c r="E33" s="65" t="s">
        <v>176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70" t="s">
        <v>173</v>
      </c>
      <c r="V33" s="70"/>
      <c r="W33" s="70"/>
      <c r="X33" s="70"/>
      <c r="Y33" s="70"/>
      <c r="Z33" s="70">
        <v>0</v>
      </c>
      <c r="AA33" s="70"/>
      <c r="AB33" s="70"/>
      <c r="AC33" s="70"/>
      <c r="AD33" s="70"/>
      <c r="AE33" s="45">
        <v>0</v>
      </c>
      <c r="AF33" s="46"/>
      <c r="AG33" s="46"/>
      <c r="AH33" s="47"/>
      <c r="AI33" s="45">
        <f t="shared" si="0"/>
        <v>0</v>
      </c>
      <c r="AJ33" s="46"/>
      <c r="AK33" s="46"/>
      <c r="AL33" s="46"/>
      <c r="AM33" s="47"/>
      <c r="AN33" s="45" t="s">
        <v>173</v>
      </c>
      <c r="AO33" s="46"/>
      <c r="AP33" s="46"/>
      <c r="AQ33" s="46"/>
      <c r="AR33" s="47"/>
      <c r="AS33" s="45">
        <v>22400</v>
      </c>
      <c r="AT33" s="46"/>
      <c r="AU33" s="46"/>
      <c r="AV33" s="46"/>
      <c r="AW33" s="47"/>
      <c r="AX33" s="45">
        <v>0</v>
      </c>
      <c r="AY33" s="46"/>
      <c r="AZ33" s="46"/>
      <c r="BA33" s="47"/>
      <c r="BB33" s="45">
        <f t="shared" si="1"/>
        <v>22400</v>
      </c>
      <c r="BC33" s="46"/>
      <c r="BD33" s="46"/>
      <c r="BE33" s="46"/>
      <c r="BF33" s="47"/>
      <c r="BG33" s="45" t="s">
        <v>173</v>
      </c>
      <c r="BH33" s="46"/>
      <c r="BI33" s="46"/>
      <c r="BJ33" s="46"/>
      <c r="BK33" s="47"/>
      <c r="BL33" s="45">
        <v>31200</v>
      </c>
      <c r="BM33" s="46"/>
      <c r="BN33" s="46"/>
      <c r="BO33" s="46"/>
      <c r="BP33" s="47"/>
      <c r="BQ33" s="45">
        <v>0</v>
      </c>
      <c r="BR33" s="46"/>
      <c r="BS33" s="46"/>
      <c r="BT33" s="47"/>
      <c r="BU33" s="45">
        <f t="shared" si="2"/>
        <v>31200</v>
      </c>
      <c r="BV33" s="46"/>
      <c r="BW33" s="46"/>
      <c r="BX33" s="46"/>
      <c r="BY33" s="47"/>
    </row>
    <row r="34" spans="1:79" s="21" customFormat="1" ht="38.5" customHeight="1" x14ac:dyDescent="0.25">
      <c r="A34" s="36"/>
      <c r="B34" s="37"/>
      <c r="C34" s="37"/>
      <c r="D34" s="38"/>
      <c r="E34" s="65" t="s">
        <v>177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70" t="s">
        <v>173</v>
      </c>
      <c r="V34" s="70"/>
      <c r="W34" s="70"/>
      <c r="X34" s="70"/>
      <c r="Y34" s="70"/>
      <c r="Z34" s="70">
        <v>0</v>
      </c>
      <c r="AA34" s="70"/>
      <c r="AB34" s="70"/>
      <c r="AC34" s="70"/>
      <c r="AD34" s="70"/>
      <c r="AE34" s="45">
        <v>0</v>
      </c>
      <c r="AF34" s="46"/>
      <c r="AG34" s="46"/>
      <c r="AH34" s="47"/>
      <c r="AI34" s="45">
        <f t="shared" si="0"/>
        <v>0</v>
      </c>
      <c r="AJ34" s="46"/>
      <c r="AK34" s="46"/>
      <c r="AL34" s="46"/>
      <c r="AM34" s="47"/>
      <c r="AN34" s="45" t="s">
        <v>173</v>
      </c>
      <c r="AO34" s="46"/>
      <c r="AP34" s="46"/>
      <c r="AQ34" s="46"/>
      <c r="AR34" s="47"/>
      <c r="AS34" s="45">
        <v>1954038</v>
      </c>
      <c r="AT34" s="46"/>
      <c r="AU34" s="46"/>
      <c r="AV34" s="46"/>
      <c r="AW34" s="47"/>
      <c r="AX34" s="45">
        <v>1954038</v>
      </c>
      <c r="AY34" s="46"/>
      <c r="AZ34" s="46"/>
      <c r="BA34" s="47"/>
      <c r="BB34" s="45">
        <f t="shared" si="1"/>
        <v>1954038</v>
      </c>
      <c r="BC34" s="46"/>
      <c r="BD34" s="46"/>
      <c r="BE34" s="46"/>
      <c r="BF34" s="47"/>
      <c r="BG34" s="45" t="s">
        <v>173</v>
      </c>
      <c r="BH34" s="46"/>
      <c r="BI34" s="46"/>
      <c r="BJ34" s="46"/>
      <c r="BK34" s="47"/>
      <c r="BL34" s="45">
        <v>0</v>
      </c>
      <c r="BM34" s="46"/>
      <c r="BN34" s="46"/>
      <c r="BO34" s="46"/>
      <c r="BP34" s="47"/>
      <c r="BQ34" s="45">
        <v>0</v>
      </c>
      <c r="BR34" s="46"/>
      <c r="BS34" s="46"/>
      <c r="BT34" s="47"/>
      <c r="BU34" s="45">
        <f t="shared" si="2"/>
        <v>0</v>
      </c>
      <c r="BV34" s="46"/>
      <c r="BW34" s="46"/>
      <c r="BX34" s="46"/>
      <c r="BY34" s="47"/>
    </row>
    <row r="35" spans="1:79" s="21" customFormat="1" ht="52" customHeight="1" x14ac:dyDescent="0.25">
      <c r="A35" s="36">
        <v>602400</v>
      </c>
      <c r="B35" s="37"/>
      <c r="C35" s="37"/>
      <c r="D35" s="38"/>
      <c r="E35" s="65" t="s">
        <v>178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70" t="s">
        <v>173</v>
      </c>
      <c r="V35" s="70"/>
      <c r="W35" s="70"/>
      <c r="X35" s="70"/>
      <c r="Y35" s="70"/>
      <c r="Z35" s="70">
        <v>0</v>
      </c>
      <c r="AA35" s="70"/>
      <c r="AB35" s="70"/>
      <c r="AC35" s="70"/>
      <c r="AD35" s="70"/>
      <c r="AE35" s="45">
        <v>0</v>
      </c>
      <c r="AF35" s="46"/>
      <c r="AG35" s="46"/>
      <c r="AH35" s="47"/>
      <c r="AI35" s="45">
        <f t="shared" si="0"/>
        <v>0</v>
      </c>
      <c r="AJ35" s="46"/>
      <c r="AK35" s="46"/>
      <c r="AL35" s="46"/>
      <c r="AM35" s="47"/>
      <c r="AN35" s="45" t="s">
        <v>173</v>
      </c>
      <c r="AO35" s="46"/>
      <c r="AP35" s="46"/>
      <c r="AQ35" s="46"/>
      <c r="AR35" s="47"/>
      <c r="AS35" s="45">
        <v>1954038</v>
      </c>
      <c r="AT35" s="46"/>
      <c r="AU35" s="46"/>
      <c r="AV35" s="46"/>
      <c r="AW35" s="47"/>
      <c r="AX35" s="45">
        <v>1954038</v>
      </c>
      <c r="AY35" s="46"/>
      <c r="AZ35" s="46"/>
      <c r="BA35" s="47"/>
      <c r="BB35" s="45">
        <f t="shared" si="1"/>
        <v>1954038</v>
      </c>
      <c r="BC35" s="46"/>
      <c r="BD35" s="46"/>
      <c r="BE35" s="46"/>
      <c r="BF35" s="47"/>
      <c r="BG35" s="45" t="s">
        <v>173</v>
      </c>
      <c r="BH35" s="46"/>
      <c r="BI35" s="46"/>
      <c r="BJ35" s="46"/>
      <c r="BK35" s="47"/>
      <c r="BL35" s="45">
        <v>0</v>
      </c>
      <c r="BM35" s="46"/>
      <c r="BN35" s="46"/>
      <c r="BO35" s="46"/>
      <c r="BP35" s="47"/>
      <c r="BQ35" s="45">
        <v>0</v>
      </c>
      <c r="BR35" s="46"/>
      <c r="BS35" s="46"/>
      <c r="BT35" s="47"/>
      <c r="BU35" s="45">
        <f t="shared" si="2"/>
        <v>0</v>
      </c>
      <c r="BV35" s="46"/>
      <c r="BW35" s="46"/>
      <c r="BX35" s="46"/>
      <c r="BY35" s="47"/>
    </row>
    <row r="36" spans="1:79" s="22" customFormat="1" ht="15.65" customHeight="1" x14ac:dyDescent="0.25">
      <c r="A36" s="79"/>
      <c r="B36" s="80"/>
      <c r="C36" s="80"/>
      <c r="D36" s="81"/>
      <c r="E36" s="79" t="s">
        <v>147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1"/>
      <c r="U36" s="69">
        <v>4427202</v>
      </c>
      <c r="V36" s="69"/>
      <c r="W36" s="69"/>
      <c r="X36" s="69"/>
      <c r="Y36" s="69"/>
      <c r="Z36" s="69">
        <v>393591</v>
      </c>
      <c r="AA36" s="69"/>
      <c r="AB36" s="69"/>
      <c r="AC36" s="69"/>
      <c r="AD36" s="69"/>
      <c r="AE36" s="119">
        <v>0</v>
      </c>
      <c r="AF36" s="120"/>
      <c r="AG36" s="120"/>
      <c r="AH36" s="121"/>
      <c r="AI36" s="119">
        <f t="shared" si="0"/>
        <v>4820793</v>
      </c>
      <c r="AJ36" s="120"/>
      <c r="AK36" s="120"/>
      <c r="AL36" s="120"/>
      <c r="AM36" s="121"/>
      <c r="AN36" s="119">
        <v>5445868</v>
      </c>
      <c r="AO36" s="120"/>
      <c r="AP36" s="120"/>
      <c r="AQ36" s="120"/>
      <c r="AR36" s="121"/>
      <c r="AS36" s="119">
        <v>2351438</v>
      </c>
      <c r="AT36" s="120"/>
      <c r="AU36" s="120"/>
      <c r="AV36" s="120"/>
      <c r="AW36" s="121"/>
      <c r="AX36" s="119">
        <v>1954038</v>
      </c>
      <c r="AY36" s="120"/>
      <c r="AZ36" s="120"/>
      <c r="BA36" s="121"/>
      <c r="BB36" s="119">
        <f t="shared" si="1"/>
        <v>7797306</v>
      </c>
      <c r="BC36" s="120"/>
      <c r="BD36" s="120"/>
      <c r="BE36" s="120"/>
      <c r="BF36" s="121"/>
      <c r="BG36" s="119">
        <f>BG30</f>
        <v>5976842</v>
      </c>
      <c r="BH36" s="120"/>
      <c r="BI36" s="120"/>
      <c r="BJ36" s="120"/>
      <c r="BK36" s="121"/>
      <c r="BL36" s="119">
        <f>BL31</f>
        <v>421200</v>
      </c>
      <c r="BM36" s="120"/>
      <c r="BN36" s="120"/>
      <c r="BO36" s="120"/>
      <c r="BP36" s="121"/>
      <c r="BQ36" s="119">
        <v>0</v>
      </c>
      <c r="BR36" s="120"/>
      <c r="BS36" s="120"/>
      <c r="BT36" s="121"/>
      <c r="BU36" s="119">
        <f t="shared" si="2"/>
        <v>6398042</v>
      </c>
      <c r="BV36" s="120"/>
      <c r="BW36" s="120"/>
      <c r="BX36" s="120"/>
      <c r="BY36" s="121"/>
    </row>
    <row r="37" spans="1:79" s="20" customFormat="1" ht="13" x14ac:dyDescent="0.3"/>
    <row r="38" spans="1:79" s="20" customFormat="1" ht="14.25" customHeight="1" x14ac:dyDescent="0.3">
      <c r="A38" s="187" t="s">
        <v>277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</row>
    <row r="39" spans="1:79" s="20" customFormat="1" ht="15" customHeight="1" x14ac:dyDescent="0.3">
      <c r="A39" s="129" t="s">
        <v>251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</row>
    <row r="40" spans="1:79" s="26" customFormat="1" ht="22.5" customHeight="1" x14ac:dyDescent="0.25">
      <c r="A40" s="150" t="s">
        <v>2</v>
      </c>
      <c r="B40" s="151"/>
      <c r="C40" s="151"/>
      <c r="D40" s="152"/>
      <c r="E40" s="150" t="s">
        <v>19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2"/>
      <c r="X40" s="89" t="s">
        <v>273</v>
      </c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1"/>
      <c r="AR40" s="68" t="s">
        <v>278</v>
      </c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</row>
    <row r="41" spans="1:79" s="26" customFormat="1" ht="36" customHeight="1" x14ac:dyDescent="0.25">
      <c r="A41" s="153"/>
      <c r="B41" s="154"/>
      <c r="C41" s="154"/>
      <c r="D41" s="155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5"/>
      <c r="X41" s="68" t="s">
        <v>4</v>
      </c>
      <c r="Y41" s="68"/>
      <c r="Z41" s="68"/>
      <c r="AA41" s="68"/>
      <c r="AB41" s="68"/>
      <c r="AC41" s="68" t="s">
        <v>3</v>
      </c>
      <c r="AD41" s="68"/>
      <c r="AE41" s="68"/>
      <c r="AF41" s="68"/>
      <c r="AG41" s="68"/>
      <c r="AH41" s="89" t="s">
        <v>116</v>
      </c>
      <c r="AI41" s="90"/>
      <c r="AJ41" s="90"/>
      <c r="AK41" s="90"/>
      <c r="AL41" s="91"/>
      <c r="AM41" s="89" t="s">
        <v>5</v>
      </c>
      <c r="AN41" s="90"/>
      <c r="AO41" s="90"/>
      <c r="AP41" s="90"/>
      <c r="AQ41" s="91"/>
      <c r="AR41" s="89" t="s">
        <v>4</v>
      </c>
      <c r="AS41" s="90"/>
      <c r="AT41" s="90"/>
      <c r="AU41" s="90"/>
      <c r="AV41" s="91"/>
      <c r="AW41" s="89" t="s">
        <v>3</v>
      </c>
      <c r="AX41" s="90"/>
      <c r="AY41" s="90"/>
      <c r="AZ41" s="90"/>
      <c r="BA41" s="91"/>
      <c r="BB41" s="89" t="s">
        <v>116</v>
      </c>
      <c r="BC41" s="90"/>
      <c r="BD41" s="90"/>
      <c r="BE41" s="90"/>
      <c r="BF41" s="91"/>
      <c r="BG41" s="89" t="s">
        <v>96</v>
      </c>
      <c r="BH41" s="90"/>
      <c r="BI41" s="90"/>
      <c r="BJ41" s="90"/>
      <c r="BK41" s="91"/>
    </row>
    <row r="42" spans="1:79" s="25" customFormat="1" ht="15" customHeight="1" x14ac:dyDescent="0.25">
      <c r="A42" s="48">
        <v>1</v>
      </c>
      <c r="B42" s="49"/>
      <c r="C42" s="49"/>
      <c r="D42" s="50"/>
      <c r="E42" s="48">
        <v>2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0"/>
      <c r="X42" s="64">
        <v>3</v>
      </c>
      <c r="Y42" s="64"/>
      <c r="Z42" s="64"/>
      <c r="AA42" s="64"/>
      <c r="AB42" s="64"/>
      <c r="AC42" s="64">
        <v>4</v>
      </c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>
        <v>6</v>
      </c>
      <c r="AN42" s="64"/>
      <c r="AO42" s="64"/>
      <c r="AP42" s="64"/>
      <c r="AQ42" s="64"/>
      <c r="AR42" s="48">
        <v>7</v>
      </c>
      <c r="AS42" s="49"/>
      <c r="AT42" s="49"/>
      <c r="AU42" s="49"/>
      <c r="AV42" s="50"/>
      <c r="AW42" s="48">
        <v>8</v>
      </c>
      <c r="AX42" s="49"/>
      <c r="AY42" s="49"/>
      <c r="AZ42" s="49"/>
      <c r="BA42" s="50"/>
      <c r="BB42" s="48">
        <v>9</v>
      </c>
      <c r="BC42" s="49"/>
      <c r="BD42" s="49"/>
      <c r="BE42" s="49"/>
      <c r="BF42" s="50"/>
      <c r="BG42" s="48">
        <v>10</v>
      </c>
      <c r="BH42" s="49"/>
      <c r="BI42" s="49"/>
      <c r="BJ42" s="49"/>
      <c r="BK42" s="50"/>
    </row>
    <row r="43" spans="1:79" s="20" customFormat="1" ht="20.25" hidden="1" customHeight="1" x14ac:dyDescent="0.3">
      <c r="A43" s="36" t="s">
        <v>56</v>
      </c>
      <c r="B43" s="37"/>
      <c r="C43" s="37"/>
      <c r="D43" s="38"/>
      <c r="E43" s="36" t="s">
        <v>57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59" t="s">
        <v>60</v>
      </c>
      <c r="Y43" s="59"/>
      <c r="Z43" s="59"/>
      <c r="AA43" s="59"/>
      <c r="AB43" s="59"/>
      <c r="AC43" s="59" t="s">
        <v>61</v>
      </c>
      <c r="AD43" s="59"/>
      <c r="AE43" s="59"/>
      <c r="AF43" s="59"/>
      <c r="AG43" s="59"/>
      <c r="AH43" s="36" t="s">
        <v>94</v>
      </c>
      <c r="AI43" s="37"/>
      <c r="AJ43" s="37"/>
      <c r="AK43" s="37"/>
      <c r="AL43" s="38"/>
      <c r="AM43" s="130" t="s">
        <v>171</v>
      </c>
      <c r="AN43" s="131"/>
      <c r="AO43" s="131"/>
      <c r="AP43" s="131"/>
      <c r="AQ43" s="132"/>
      <c r="AR43" s="36" t="s">
        <v>62</v>
      </c>
      <c r="AS43" s="37"/>
      <c r="AT43" s="37"/>
      <c r="AU43" s="37"/>
      <c r="AV43" s="38"/>
      <c r="AW43" s="36" t="s">
        <v>63</v>
      </c>
      <c r="AX43" s="37"/>
      <c r="AY43" s="37"/>
      <c r="AZ43" s="37"/>
      <c r="BA43" s="38"/>
      <c r="BB43" s="36" t="s">
        <v>95</v>
      </c>
      <c r="BC43" s="37"/>
      <c r="BD43" s="37"/>
      <c r="BE43" s="37"/>
      <c r="BF43" s="38"/>
      <c r="BG43" s="130" t="s">
        <v>171</v>
      </c>
      <c r="BH43" s="131"/>
      <c r="BI43" s="131"/>
      <c r="BJ43" s="131"/>
      <c r="BK43" s="132"/>
      <c r="CA43" s="20" t="s">
        <v>23</v>
      </c>
    </row>
    <row r="44" spans="1:79" s="21" customFormat="1" ht="12.75" customHeight="1" x14ac:dyDescent="0.25">
      <c r="A44" s="36"/>
      <c r="B44" s="37"/>
      <c r="C44" s="37"/>
      <c r="D44" s="38"/>
      <c r="E44" s="65" t="s">
        <v>172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45">
        <v>6405409</v>
      </c>
      <c r="Y44" s="46"/>
      <c r="Z44" s="46"/>
      <c r="AA44" s="46"/>
      <c r="AB44" s="47"/>
      <c r="AC44" s="45" t="s">
        <v>173</v>
      </c>
      <c r="AD44" s="46"/>
      <c r="AE44" s="46"/>
      <c r="AF44" s="46"/>
      <c r="AG44" s="47"/>
      <c r="AH44" s="45" t="s">
        <v>173</v>
      </c>
      <c r="AI44" s="46"/>
      <c r="AJ44" s="46"/>
      <c r="AK44" s="46"/>
      <c r="AL44" s="47"/>
      <c r="AM44" s="45">
        <f t="shared" ref="AM44:AM50" si="3">IF(ISNUMBER(X44),X44,0)+IF(ISNUMBER(AC44),AC44,0)</f>
        <v>6405409</v>
      </c>
      <c r="AN44" s="46"/>
      <c r="AO44" s="46"/>
      <c r="AP44" s="46"/>
      <c r="AQ44" s="47"/>
      <c r="AR44" s="45">
        <v>6755451</v>
      </c>
      <c r="AS44" s="46"/>
      <c r="AT44" s="46"/>
      <c r="AU44" s="46"/>
      <c r="AV44" s="47"/>
      <c r="AW44" s="45" t="s">
        <v>173</v>
      </c>
      <c r="AX44" s="46"/>
      <c r="AY44" s="46"/>
      <c r="AZ44" s="46"/>
      <c r="BA44" s="47"/>
      <c r="BB44" s="45" t="s">
        <v>173</v>
      </c>
      <c r="BC44" s="46"/>
      <c r="BD44" s="46"/>
      <c r="BE44" s="46"/>
      <c r="BF44" s="47"/>
      <c r="BG44" s="70">
        <f t="shared" ref="BG44:BG50" si="4">IF(ISNUMBER(AR44),AR44,0)+IF(ISNUMBER(AW44),AW44,0)</f>
        <v>6755451</v>
      </c>
      <c r="BH44" s="70"/>
      <c r="BI44" s="70"/>
      <c r="BJ44" s="70"/>
      <c r="BK44" s="70"/>
      <c r="CA44" s="21" t="s">
        <v>24</v>
      </c>
    </row>
    <row r="45" spans="1:79" s="21" customFormat="1" ht="29.5" customHeight="1" x14ac:dyDescent="0.25">
      <c r="A45" s="36"/>
      <c r="B45" s="37"/>
      <c r="C45" s="37"/>
      <c r="D45" s="38"/>
      <c r="E45" s="65" t="s">
        <v>174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  <c r="X45" s="45" t="s">
        <v>173</v>
      </c>
      <c r="Y45" s="46"/>
      <c r="Z45" s="46"/>
      <c r="AA45" s="46"/>
      <c r="AB45" s="47"/>
      <c r="AC45" s="45">
        <f>AC46+AC47</f>
        <v>421200</v>
      </c>
      <c r="AD45" s="46"/>
      <c r="AE45" s="46"/>
      <c r="AF45" s="46"/>
      <c r="AG45" s="47"/>
      <c r="AH45" s="45">
        <v>0</v>
      </c>
      <c r="AI45" s="46"/>
      <c r="AJ45" s="46"/>
      <c r="AK45" s="46"/>
      <c r="AL45" s="47"/>
      <c r="AM45" s="45">
        <f t="shared" si="3"/>
        <v>421200</v>
      </c>
      <c r="AN45" s="46"/>
      <c r="AO45" s="46"/>
      <c r="AP45" s="46"/>
      <c r="AQ45" s="47"/>
      <c r="AR45" s="45" t="s">
        <v>173</v>
      </c>
      <c r="AS45" s="46"/>
      <c r="AT45" s="46"/>
      <c r="AU45" s="46"/>
      <c r="AV45" s="47"/>
      <c r="AW45" s="45">
        <f>AW46+AW47</f>
        <v>421200</v>
      </c>
      <c r="AX45" s="46"/>
      <c r="AY45" s="46"/>
      <c r="AZ45" s="46"/>
      <c r="BA45" s="47"/>
      <c r="BB45" s="45">
        <v>0</v>
      </c>
      <c r="BC45" s="46"/>
      <c r="BD45" s="46"/>
      <c r="BE45" s="46"/>
      <c r="BF45" s="47"/>
      <c r="BG45" s="70">
        <f t="shared" si="4"/>
        <v>421200</v>
      </c>
      <c r="BH45" s="70"/>
      <c r="BI45" s="70"/>
      <c r="BJ45" s="70"/>
      <c r="BK45" s="70"/>
    </row>
    <row r="46" spans="1:79" s="21" customFormat="1" ht="35.5" customHeight="1" x14ac:dyDescent="0.25">
      <c r="A46" s="36">
        <v>25010100</v>
      </c>
      <c r="B46" s="37"/>
      <c r="C46" s="37"/>
      <c r="D46" s="38"/>
      <c r="E46" s="65" t="s">
        <v>175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  <c r="X46" s="45" t="s">
        <v>173</v>
      </c>
      <c r="Y46" s="46"/>
      <c r="Z46" s="46"/>
      <c r="AA46" s="46"/>
      <c r="AB46" s="47"/>
      <c r="AC46" s="45">
        <f>BL32</f>
        <v>390000</v>
      </c>
      <c r="AD46" s="46"/>
      <c r="AE46" s="46"/>
      <c r="AF46" s="46"/>
      <c r="AG46" s="47"/>
      <c r="AH46" s="45">
        <v>0</v>
      </c>
      <c r="AI46" s="46"/>
      <c r="AJ46" s="46"/>
      <c r="AK46" s="46"/>
      <c r="AL46" s="47"/>
      <c r="AM46" s="45">
        <f t="shared" si="3"/>
        <v>390000</v>
      </c>
      <c r="AN46" s="46"/>
      <c r="AO46" s="46"/>
      <c r="AP46" s="46"/>
      <c r="AQ46" s="47"/>
      <c r="AR46" s="45" t="s">
        <v>173</v>
      </c>
      <c r="AS46" s="46"/>
      <c r="AT46" s="46"/>
      <c r="AU46" s="46"/>
      <c r="AV46" s="47"/>
      <c r="AW46" s="45">
        <f>AC46</f>
        <v>390000</v>
      </c>
      <c r="AX46" s="46"/>
      <c r="AY46" s="46"/>
      <c r="AZ46" s="46"/>
      <c r="BA46" s="47"/>
      <c r="BB46" s="45">
        <v>0</v>
      </c>
      <c r="BC46" s="46"/>
      <c r="BD46" s="46"/>
      <c r="BE46" s="46"/>
      <c r="BF46" s="47"/>
      <c r="BG46" s="70">
        <f t="shared" si="4"/>
        <v>390000</v>
      </c>
      <c r="BH46" s="70"/>
      <c r="BI46" s="70"/>
      <c r="BJ46" s="70"/>
      <c r="BK46" s="70"/>
    </row>
    <row r="47" spans="1:79" s="21" customFormat="1" ht="44.5" customHeight="1" x14ac:dyDescent="0.25">
      <c r="A47" s="36">
        <v>25010300</v>
      </c>
      <c r="B47" s="37"/>
      <c r="C47" s="37"/>
      <c r="D47" s="38"/>
      <c r="E47" s="65" t="s">
        <v>176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7"/>
      <c r="X47" s="45" t="s">
        <v>173</v>
      </c>
      <c r="Y47" s="46"/>
      <c r="Z47" s="46"/>
      <c r="AA47" s="46"/>
      <c r="AB47" s="47"/>
      <c r="AC47" s="45">
        <f>BL33</f>
        <v>31200</v>
      </c>
      <c r="AD47" s="46"/>
      <c r="AE47" s="46"/>
      <c r="AF47" s="46"/>
      <c r="AG47" s="47"/>
      <c r="AH47" s="45">
        <v>0</v>
      </c>
      <c r="AI47" s="46"/>
      <c r="AJ47" s="46"/>
      <c r="AK47" s="46"/>
      <c r="AL47" s="47"/>
      <c r="AM47" s="45">
        <f t="shared" si="3"/>
        <v>31200</v>
      </c>
      <c r="AN47" s="46"/>
      <c r="AO47" s="46"/>
      <c r="AP47" s="46"/>
      <c r="AQ47" s="47"/>
      <c r="AR47" s="45" t="s">
        <v>173</v>
      </c>
      <c r="AS47" s="46"/>
      <c r="AT47" s="46"/>
      <c r="AU47" s="46"/>
      <c r="AV47" s="47"/>
      <c r="AW47" s="45">
        <f>AC47</f>
        <v>31200</v>
      </c>
      <c r="AX47" s="46"/>
      <c r="AY47" s="46"/>
      <c r="AZ47" s="46"/>
      <c r="BA47" s="47"/>
      <c r="BB47" s="45">
        <v>0</v>
      </c>
      <c r="BC47" s="46"/>
      <c r="BD47" s="46"/>
      <c r="BE47" s="46"/>
      <c r="BF47" s="47"/>
      <c r="BG47" s="70">
        <f t="shared" si="4"/>
        <v>31200</v>
      </c>
      <c r="BH47" s="70"/>
      <c r="BI47" s="70"/>
      <c r="BJ47" s="70"/>
      <c r="BK47" s="70"/>
    </row>
    <row r="48" spans="1:79" s="21" customFormat="1" ht="25" customHeight="1" x14ac:dyDescent="0.25">
      <c r="A48" s="36"/>
      <c r="B48" s="37"/>
      <c r="C48" s="37"/>
      <c r="D48" s="38"/>
      <c r="E48" s="65" t="s">
        <v>177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  <c r="X48" s="45" t="s">
        <v>173</v>
      </c>
      <c r="Y48" s="46"/>
      <c r="Z48" s="46"/>
      <c r="AA48" s="46"/>
      <c r="AB48" s="47"/>
      <c r="AC48" s="45">
        <v>0</v>
      </c>
      <c r="AD48" s="46"/>
      <c r="AE48" s="46"/>
      <c r="AF48" s="46"/>
      <c r="AG48" s="47"/>
      <c r="AH48" s="45">
        <v>0</v>
      </c>
      <c r="AI48" s="46"/>
      <c r="AJ48" s="46"/>
      <c r="AK48" s="46"/>
      <c r="AL48" s="47"/>
      <c r="AM48" s="45">
        <f t="shared" si="3"/>
        <v>0</v>
      </c>
      <c r="AN48" s="46"/>
      <c r="AO48" s="46"/>
      <c r="AP48" s="46"/>
      <c r="AQ48" s="47"/>
      <c r="AR48" s="45" t="s">
        <v>173</v>
      </c>
      <c r="AS48" s="46"/>
      <c r="AT48" s="46"/>
      <c r="AU48" s="46"/>
      <c r="AV48" s="47"/>
      <c r="AW48" s="45">
        <v>0</v>
      </c>
      <c r="AX48" s="46"/>
      <c r="AY48" s="46"/>
      <c r="AZ48" s="46"/>
      <c r="BA48" s="47"/>
      <c r="BB48" s="45">
        <v>0</v>
      </c>
      <c r="BC48" s="46"/>
      <c r="BD48" s="46"/>
      <c r="BE48" s="46"/>
      <c r="BF48" s="47"/>
      <c r="BG48" s="70">
        <f t="shared" si="4"/>
        <v>0</v>
      </c>
      <c r="BH48" s="70"/>
      <c r="BI48" s="70"/>
      <c r="BJ48" s="70"/>
      <c r="BK48" s="70"/>
    </row>
    <row r="49" spans="1:79" s="21" customFormat="1" ht="32.15" customHeight="1" x14ac:dyDescent="0.25">
      <c r="A49" s="36">
        <v>602400</v>
      </c>
      <c r="B49" s="37"/>
      <c r="C49" s="37"/>
      <c r="D49" s="38"/>
      <c r="E49" s="65" t="s">
        <v>178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  <c r="X49" s="45" t="s">
        <v>173</v>
      </c>
      <c r="Y49" s="46"/>
      <c r="Z49" s="46"/>
      <c r="AA49" s="46"/>
      <c r="AB49" s="47"/>
      <c r="AC49" s="45">
        <v>0</v>
      </c>
      <c r="AD49" s="46"/>
      <c r="AE49" s="46"/>
      <c r="AF49" s="46"/>
      <c r="AG49" s="47"/>
      <c r="AH49" s="45">
        <v>0</v>
      </c>
      <c r="AI49" s="46"/>
      <c r="AJ49" s="46"/>
      <c r="AK49" s="46"/>
      <c r="AL49" s="47"/>
      <c r="AM49" s="45">
        <f t="shared" si="3"/>
        <v>0</v>
      </c>
      <c r="AN49" s="46"/>
      <c r="AO49" s="46"/>
      <c r="AP49" s="46"/>
      <c r="AQ49" s="47"/>
      <c r="AR49" s="45" t="s">
        <v>173</v>
      </c>
      <c r="AS49" s="46"/>
      <c r="AT49" s="46"/>
      <c r="AU49" s="46"/>
      <c r="AV49" s="47"/>
      <c r="AW49" s="45">
        <v>0</v>
      </c>
      <c r="AX49" s="46"/>
      <c r="AY49" s="46"/>
      <c r="AZ49" s="46"/>
      <c r="BA49" s="47"/>
      <c r="BB49" s="45">
        <v>0</v>
      </c>
      <c r="BC49" s="46"/>
      <c r="BD49" s="46"/>
      <c r="BE49" s="46"/>
      <c r="BF49" s="47"/>
      <c r="BG49" s="70">
        <f t="shared" si="4"/>
        <v>0</v>
      </c>
      <c r="BH49" s="70"/>
      <c r="BI49" s="70"/>
      <c r="BJ49" s="70"/>
      <c r="BK49" s="70"/>
    </row>
    <row r="50" spans="1:79" s="22" customFormat="1" ht="20.149999999999999" customHeight="1" x14ac:dyDescent="0.25">
      <c r="A50" s="79"/>
      <c r="B50" s="80"/>
      <c r="C50" s="80"/>
      <c r="D50" s="81"/>
      <c r="E50" s="60" t="s">
        <v>147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2"/>
      <c r="X50" s="119">
        <v>6405409</v>
      </c>
      <c r="Y50" s="120"/>
      <c r="Z50" s="120"/>
      <c r="AA50" s="120"/>
      <c r="AB50" s="121"/>
      <c r="AC50" s="119">
        <f>AC46+AC47</f>
        <v>421200</v>
      </c>
      <c r="AD50" s="120"/>
      <c r="AE50" s="120"/>
      <c r="AF50" s="120"/>
      <c r="AG50" s="121"/>
      <c r="AH50" s="119">
        <v>0</v>
      </c>
      <c r="AI50" s="120"/>
      <c r="AJ50" s="120"/>
      <c r="AK50" s="120"/>
      <c r="AL50" s="121"/>
      <c r="AM50" s="119">
        <f t="shared" si="3"/>
        <v>6826609</v>
      </c>
      <c r="AN50" s="120"/>
      <c r="AO50" s="120"/>
      <c r="AP50" s="120"/>
      <c r="AQ50" s="121"/>
      <c r="AR50" s="119">
        <v>6755451</v>
      </c>
      <c r="AS50" s="120"/>
      <c r="AT50" s="120"/>
      <c r="AU50" s="120"/>
      <c r="AV50" s="121"/>
      <c r="AW50" s="119">
        <f>AW45</f>
        <v>421200</v>
      </c>
      <c r="AX50" s="120"/>
      <c r="AY50" s="120"/>
      <c r="AZ50" s="120"/>
      <c r="BA50" s="121"/>
      <c r="BB50" s="119">
        <v>0</v>
      </c>
      <c r="BC50" s="120"/>
      <c r="BD50" s="120"/>
      <c r="BE50" s="120"/>
      <c r="BF50" s="121"/>
      <c r="BG50" s="69">
        <f t="shared" si="4"/>
        <v>7176651</v>
      </c>
      <c r="BH50" s="69"/>
      <c r="BI50" s="69"/>
      <c r="BJ50" s="69"/>
      <c r="BK50" s="69"/>
    </row>
    <row r="51" spans="1:79" s="21" customFormat="1" ht="12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</row>
    <row r="52" spans="1:79" s="20" customFormat="1" ht="13" hidden="1" x14ac:dyDescent="0.3"/>
    <row r="53" spans="1:79" s="19" customFormat="1" ht="14.25" customHeight="1" x14ac:dyDescent="0.25">
      <c r="A53" s="133" t="s">
        <v>117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8"/>
    </row>
    <row r="54" spans="1:79" s="20" customFormat="1" ht="14.25" customHeight="1" x14ac:dyDescent="0.3">
      <c r="A54" s="133" t="s">
        <v>263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</row>
    <row r="55" spans="1:79" s="20" customFormat="1" ht="15" customHeight="1" x14ac:dyDescent="0.3">
      <c r="A55" s="134" t="s">
        <v>251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</row>
    <row r="56" spans="1:79" s="26" customFormat="1" ht="23.15" customHeight="1" x14ac:dyDescent="0.25">
      <c r="A56" s="150" t="s">
        <v>118</v>
      </c>
      <c r="B56" s="151"/>
      <c r="C56" s="151"/>
      <c r="D56" s="152"/>
      <c r="E56" s="68" t="s">
        <v>19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89" t="s">
        <v>252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1"/>
      <c r="AN56" s="89" t="s">
        <v>255</v>
      </c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1"/>
      <c r="BG56" s="89" t="s">
        <v>262</v>
      </c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</row>
    <row r="57" spans="1:79" s="26" customFormat="1" ht="48.75" customHeight="1" x14ac:dyDescent="0.25">
      <c r="A57" s="153"/>
      <c r="B57" s="154"/>
      <c r="C57" s="154"/>
      <c r="D57" s="155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9" t="s">
        <v>4</v>
      </c>
      <c r="V57" s="90"/>
      <c r="W57" s="90"/>
      <c r="X57" s="90"/>
      <c r="Y57" s="91"/>
      <c r="Z57" s="89" t="s">
        <v>3</v>
      </c>
      <c r="AA57" s="90"/>
      <c r="AB57" s="90"/>
      <c r="AC57" s="90"/>
      <c r="AD57" s="91"/>
      <c r="AE57" s="89" t="s">
        <v>116</v>
      </c>
      <c r="AF57" s="90"/>
      <c r="AG57" s="90"/>
      <c r="AH57" s="91"/>
      <c r="AI57" s="89" t="s">
        <v>5</v>
      </c>
      <c r="AJ57" s="90"/>
      <c r="AK57" s="90"/>
      <c r="AL57" s="90"/>
      <c r="AM57" s="91"/>
      <c r="AN57" s="89" t="s">
        <v>4</v>
      </c>
      <c r="AO57" s="90"/>
      <c r="AP57" s="90"/>
      <c r="AQ57" s="90"/>
      <c r="AR57" s="91"/>
      <c r="AS57" s="89" t="s">
        <v>3</v>
      </c>
      <c r="AT57" s="90"/>
      <c r="AU57" s="90"/>
      <c r="AV57" s="90"/>
      <c r="AW57" s="91"/>
      <c r="AX57" s="89" t="s">
        <v>116</v>
      </c>
      <c r="AY57" s="90"/>
      <c r="AZ57" s="90"/>
      <c r="BA57" s="91"/>
      <c r="BB57" s="89" t="s">
        <v>96</v>
      </c>
      <c r="BC57" s="90"/>
      <c r="BD57" s="90"/>
      <c r="BE57" s="90"/>
      <c r="BF57" s="91"/>
      <c r="BG57" s="89" t="s">
        <v>4</v>
      </c>
      <c r="BH57" s="90"/>
      <c r="BI57" s="90"/>
      <c r="BJ57" s="90"/>
      <c r="BK57" s="91"/>
      <c r="BL57" s="89" t="s">
        <v>3</v>
      </c>
      <c r="BM57" s="90"/>
      <c r="BN57" s="90"/>
      <c r="BO57" s="90"/>
      <c r="BP57" s="91"/>
      <c r="BQ57" s="89" t="s">
        <v>116</v>
      </c>
      <c r="BR57" s="90"/>
      <c r="BS57" s="90"/>
      <c r="BT57" s="91"/>
      <c r="BU57" s="89" t="s">
        <v>97</v>
      </c>
      <c r="BV57" s="90"/>
      <c r="BW57" s="90"/>
      <c r="BX57" s="90"/>
      <c r="BY57" s="91"/>
    </row>
    <row r="58" spans="1:79" s="25" customFormat="1" ht="15" customHeight="1" x14ac:dyDescent="0.25">
      <c r="A58" s="48">
        <v>1</v>
      </c>
      <c r="B58" s="49"/>
      <c r="C58" s="49"/>
      <c r="D58" s="50"/>
      <c r="E58" s="48">
        <v>2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0"/>
      <c r="U58" s="48">
        <v>3</v>
      </c>
      <c r="V58" s="49"/>
      <c r="W58" s="49"/>
      <c r="X58" s="49"/>
      <c r="Y58" s="50"/>
      <c r="Z58" s="48">
        <v>4</v>
      </c>
      <c r="AA58" s="49"/>
      <c r="AB58" s="49"/>
      <c r="AC58" s="49"/>
      <c r="AD58" s="50"/>
      <c r="AE58" s="48">
        <v>5</v>
      </c>
      <c r="AF58" s="49"/>
      <c r="AG58" s="49"/>
      <c r="AH58" s="50"/>
      <c r="AI58" s="48">
        <v>6</v>
      </c>
      <c r="AJ58" s="49"/>
      <c r="AK58" s="49"/>
      <c r="AL58" s="49"/>
      <c r="AM58" s="50"/>
      <c r="AN58" s="48">
        <v>7</v>
      </c>
      <c r="AO58" s="49"/>
      <c r="AP58" s="49"/>
      <c r="AQ58" s="49"/>
      <c r="AR58" s="50"/>
      <c r="AS58" s="48">
        <v>8</v>
      </c>
      <c r="AT58" s="49"/>
      <c r="AU58" s="49"/>
      <c r="AV58" s="49"/>
      <c r="AW58" s="50"/>
      <c r="AX58" s="48">
        <v>9</v>
      </c>
      <c r="AY58" s="49"/>
      <c r="AZ58" s="49"/>
      <c r="BA58" s="50"/>
      <c r="BB58" s="48">
        <v>10</v>
      </c>
      <c r="BC58" s="49"/>
      <c r="BD58" s="49"/>
      <c r="BE58" s="49"/>
      <c r="BF58" s="50"/>
      <c r="BG58" s="48">
        <v>11</v>
      </c>
      <c r="BH58" s="49"/>
      <c r="BI58" s="49"/>
      <c r="BJ58" s="49"/>
      <c r="BK58" s="50"/>
      <c r="BL58" s="48">
        <v>12</v>
      </c>
      <c r="BM58" s="49"/>
      <c r="BN58" s="49"/>
      <c r="BO58" s="49"/>
      <c r="BP58" s="50"/>
      <c r="BQ58" s="48">
        <v>13</v>
      </c>
      <c r="BR58" s="49"/>
      <c r="BS58" s="49"/>
      <c r="BT58" s="50"/>
      <c r="BU58" s="48">
        <v>14</v>
      </c>
      <c r="BV58" s="49"/>
      <c r="BW58" s="49"/>
      <c r="BX58" s="49"/>
      <c r="BY58" s="50"/>
    </row>
    <row r="59" spans="1:79" s="20" customFormat="1" ht="12.75" hidden="1" customHeight="1" x14ac:dyDescent="0.3">
      <c r="A59" s="36" t="s">
        <v>64</v>
      </c>
      <c r="B59" s="37"/>
      <c r="C59" s="37"/>
      <c r="D59" s="38"/>
      <c r="E59" s="36" t="s">
        <v>57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 t="s">
        <v>65</v>
      </c>
      <c r="V59" s="37"/>
      <c r="W59" s="37"/>
      <c r="X59" s="37"/>
      <c r="Y59" s="38"/>
      <c r="Z59" s="36" t="s">
        <v>66</v>
      </c>
      <c r="AA59" s="37"/>
      <c r="AB59" s="37"/>
      <c r="AC59" s="37"/>
      <c r="AD59" s="38"/>
      <c r="AE59" s="36" t="s">
        <v>91</v>
      </c>
      <c r="AF59" s="37"/>
      <c r="AG59" s="37"/>
      <c r="AH59" s="38"/>
      <c r="AI59" s="130" t="s">
        <v>170</v>
      </c>
      <c r="AJ59" s="131"/>
      <c r="AK59" s="131"/>
      <c r="AL59" s="131"/>
      <c r="AM59" s="132"/>
      <c r="AN59" s="36" t="s">
        <v>67</v>
      </c>
      <c r="AO59" s="37"/>
      <c r="AP59" s="37"/>
      <c r="AQ59" s="37"/>
      <c r="AR59" s="38"/>
      <c r="AS59" s="36" t="s">
        <v>68</v>
      </c>
      <c r="AT59" s="37"/>
      <c r="AU59" s="37"/>
      <c r="AV59" s="37"/>
      <c r="AW59" s="38"/>
      <c r="AX59" s="36" t="s">
        <v>92</v>
      </c>
      <c r="AY59" s="37"/>
      <c r="AZ59" s="37"/>
      <c r="BA59" s="38"/>
      <c r="BB59" s="130" t="s">
        <v>170</v>
      </c>
      <c r="BC59" s="131"/>
      <c r="BD59" s="131"/>
      <c r="BE59" s="131"/>
      <c r="BF59" s="132"/>
      <c r="BG59" s="36" t="s">
        <v>58</v>
      </c>
      <c r="BH59" s="37"/>
      <c r="BI59" s="37"/>
      <c r="BJ59" s="37"/>
      <c r="BK59" s="38"/>
      <c r="BL59" s="36" t="s">
        <v>59</v>
      </c>
      <c r="BM59" s="37"/>
      <c r="BN59" s="37"/>
      <c r="BO59" s="37"/>
      <c r="BP59" s="38"/>
      <c r="BQ59" s="36" t="s">
        <v>93</v>
      </c>
      <c r="BR59" s="37"/>
      <c r="BS59" s="37"/>
      <c r="BT59" s="38"/>
      <c r="BU59" s="130" t="s">
        <v>170</v>
      </c>
      <c r="BV59" s="131"/>
      <c r="BW59" s="131"/>
      <c r="BX59" s="131"/>
      <c r="BY59" s="132"/>
      <c r="CA59" s="20" t="s">
        <v>25</v>
      </c>
    </row>
    <row r="60" spans="1:79" s="21" customFormat="1" ht="12.75" customHeight="1" x14ac:dyDescent="0.25">
      <c r="A60" s="36">
        <v>2111</v>
      </c>
      <c r="B60" s="37"/>
      <c r="C60" s="37"/>
      <c r="D60" s="38"/>
      <c r="E60" s="39" t="s">
        <v>179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45">
        <v>2790849.99</v>
      </c>
      <c r="V60" s="46"/>
      <c r="W60" s="46"/>
      <c r="X60" s="46"/>
      <c r="Y60" s="47"/>
      <c r="Z60" s="45">
        <v>218106.1</v>
      </c>
      <c r="AA60" s="46"/>
      <c r="AB60" s="46"/>
      <c r="AC60" s="46"/>
      <c r="AD60" s="47"/>
      <c r="AE60" s="45">
        <v>0</v>
      </c>
      <c r="AF60" s="46"/>
      <c r="AG60" s="46"/>
      <c r="AH60" s="47"/>
      <c r="AI60" s="45">
        <f t="shared" ref="AI60:AI73" si="5">IF(ISNUMBER(U60),U60,0)+IF(ISNUMBER(Z60),Z60,0)</f>
        <v>3008956.0900000003</v>
      </c>
      <c r="AJ60" s="46"/>
      <c r="AK60" s="46"/>
      <c r="AL60" s="46"/>
      <c r="AM60" s="47"/>
      <c r="AN60" s="45">
        <v>3105542</v>
      </c>
      <c r="AO60" s="46"/>
      <c r="AP60" s="46"/>
      <c r="AQ60" s="46"/>
      <c r="AR60" s="47"/>
      <c r="AS60" s="45">
        <v>210000</v>
      </c>
      <c r="AT60" s="46"/>
      <c r="AU60" s="46"/>
      <c r="AV60" s="46"/>
      <c r="AW60" s="47"/>
      <c r="AX60" s="45">
        <v>0</v>
      </c>
      <c r="AY60" s="46"/>
      <c r="AZ60" s="46"/>
      <c r="BA60" s="47"/>
      <c r="BB60" s="45">
        <f t="shared" ref="BB60:BB73" si="6">IF(ISNUMBER(AN60),AN60,0)+IF(ISNUMBER(AS60),AS60,0)</f>
        <v>3315542</v>
      </c>
      <c r="BC60" s="46"/>
      <c r="BD60" s="46"/>
      <c r="BE60" s="46"/>
      <c r="BF60" s="47"/>
      <c r="BG60" s="45">
        <v>3757524</v>
      </c>
      <c r="BH60" s="46"/>
      <c r="BI60" s="46"/>
      <c r="BJ60" s="46"/>
      <c r="BK60" s="47"/>
      <c r="BL60" s="45">
        <v>198800</v>
      </c>
      <c r="BM60" s="46"/>
      <c r="BN60" s="46"/>
      <c r="BO60" s="46"/>
      <c r="BP60" s="47"/>
      <c r="BQ60" s="45">
        <v>0</v>
      </c>
      <c r="BR60" s="46"/>
      <c r="BS60" s="46"/>
      <c r="BT60" s="47"/>
      <c r="BU60" s="45">
        <f t="shared" ref="BU60:BU73" si="7">IF(ISNUMBER(BG60),BG60,0)+IF(ISNUMBER(BL60),BL60,0)</f>
        <v>3956324</v>
      </c>
      <c r="BV60" s="46"/>
      <c r="BW60" s="46"/>
      <c r="BX60" s="46"/>
      <c r="BY60" s="47"/>
      <c r="CA60" s="21" t="s">
        <v>26</v>
      </c>
    </row>
    <row r="61" spans="1:79" s="21" customFormat="1" ht="12.75" customHeight="1" x14ac:dyDescent="0.25">
      <c r="A61" s="36">
        <v>2120</v>
      </c>
      <c r="B61" s="37"/>
      <c r="C61" s="37"/>
      <c r="D61" s="38"/>
      <c r="E61" s="39" t="s">
        <v>180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5">
        <v>640178.66</v>
      </c>
      <c r="V61" s="46"/>
      <c r="W61" s="46"/>
      <c r="X61" s="46"/>
      <c r="Y61" s="47"/>
      <c r="Z61" s="45">
        <v>48468.800000000003</v>
      </c>
      <c r="AA61" s="46"/>
      <c r="AB61" s="46"/>
      <c r="AC61" s="46"/>
      <c r="AD61" s="47"/>
      <c r="AE61" s="45">
        <v>0</v>
      </c>
      <c r="AF61" s="46"/>
      <c r="AG61" s="46"/>
      <c r="AH61" s="47"/>
      <c r="AI61" s="45">
        <f t="shared" si="5"/>
        <v>688647.46000000008</v>
      </c>
      <c r="AJ61" s="46"/>
      <c r="AK61" s="46"/>
      <c r="AL61" s="46"/>
      <c r="AM61" s="47"/>
      <c r="AN61" s="45">
        <v>683219</v>
      </c>
      <c r="AO61" s="46"/>
      <c r="AP61" s="46"/>
      <c r="AQ61" s="46"/>
      <c r="AR61" s="47"/>
      <c r="AS61" s="45">
        <v>46200</v>
      </c>
      <c r="AT61" s="46"/>
      <c r="AU61" s="46"/>
      <c r="AV61" s="46"/>
      <c r="AW61" s="47"/>
      <c r="AX61" s="45">
        <v>0</v>
      </c>
      <c r="AY61" s="46"/>
      <c r="AZ61" s="46"/>
      <c r="BA61" s="47"/>
      <c r="BB61" s="45">
        <f t="shared" si="6"/>
        <v>729419</v>
      </c>
      <c r="BC61" s="46"/>
      <c r="BD61" s="46"/>
      <c r="BE61" s="46"/>
      <c r="BF61" s="47"/>
      <c r="BG61" s="45">
        <v>826656</v>
      </c>
      <c r="BH61" s="46"/>
      <c r="BI61" s="46"/>
      <c r="BJ61" s="46"/>
      <c r="BK61" s="47"/>
      <c r="BL61" s="45">
        <v>43735</v>
      </c>
      <c r="BM61" s="46"/>
      <c r="BN61" s="46"/>
      <c r="BO61" s="46"/>
      <c r="BP61" s="47"/>
      <c r="BQ61" s="45">
        <v>0</v>
      </c>
      <c r="BR61" s="46"/>
      <c r="BS61" s="46"/>
      <c r="BT61" s="47"/>
      <c r="BU61" s="45">
        <f t="shared" si="7"/>
        <v>870391</v>
      </c>
      <c r="BV61" s="46"/>
      <c r="BW61" s="46"/>
      <c r="BX61" s="46"/>
      <c r="BY61" s="47"/>
    </row>
    <row r="62" spans="1:79" s="21" customFormat="1" ht="12.75" customHeight="1" x14ac:dyDescent="0.25">
      <c r="A62" s="36">
        <v>2210</v>
      </c>
      <c r="B62" s="37"/>
      <c r="C62" s="37"/>
      <c r="D62" s="38"/>
      <c r="E62" s="39" t="s">
        <v>181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45">
        <v>140653.67000000001</v>
      </c>
      <c r="V62" s="46"/>
      <c r="W62" s="46"/>
      <c r="X62" s="46"/>
      <c r="Y62" s="47"/>
      <c r="Z62" s="45">
        <v>0</v>
      </c>
      <c r="AA62" s="46"/>
      <c r="AB62" s="46"/>
      <c r="AC62" s="46"/>
      <c r="AD62" s="47"/>
      <c r="AE62" s="45">
        <v>0</v>
      </c>
      <c r="AF62" s="46"/>
      <c r="AG62" s="46"/>
      <c r="AH62" s="47"/>
      <c r="AI62" s="45">
        <f t="shared" si="5"/>
        <v>140653.67000000001</v>
      </c>
      <c r="AJ62" s="46"/>
      <c r="AK62" s="46"/>
      <c r="AL62" s="46"/>
      <c r="AM62" s="47"/>
      <c r="AN62" s="45">
        <v>444091</v>
      </c>
      <c r="AO62" s="46"/>
      <c r="AP62" s="46"/>
      <c r="AQ62" s="46"/>
      <c r="AR62" s="47"/>
      <c r="AS62" s="45">
        <v>28605</v>
      </c>
      <c r="AT62" s="46"/>
      <c r="AU62" s="46"/>
      <c r="AV62" s="46"/>
      <c r="AW62" s="47"/>
      <c r="AX62" s="45">
        <v>0</v>
      </c>
      <c r="AY62" s="46"/>
      <c r="AZ62" s="46"/>
      <c r="BA62" s="47"/>
      <c r="BB62" s="45">
        <f t="shared" si="6"/>
        <v>472696</v>
      </c>
      <c r="BC62" s="46"/>
      <c r="BD62" s="46"/>
      <c r="BE62" s="46"/>
      <c r="BF62" s="47"/>
      <c r="BG62" s="45">
        <v>203136</v>
      </c>
      <c r="BH62" s="46"/>
      <c r="BI62" s="46"/>
      <c r="BJ62" s="46"/>
      <c r="BK62" s="47"/>
      <c r="BL62" s="45">
        <v>20000</v>
      </c>
      <c r="BM62" s="46"/>
      <c r="BN62" s="46"/>
      <c r="BO62" s="46"/>
      <c r="BP62" s="47"/>
      <c r="BQ62" s="45">
        <v>0</v>
      </c>
      <c r="BR62" s="46"/>
      <c r="BS62" s="46"/>
      <c r="BT62" s="47"/>
      <c r="BU62" s="45">
        <f t="shared" si="7"/>
        <v>223136</v>
      </c>
      <c r="BV62" s="46"/>
      <c r="BW62" s="46"/>
      <c r="BX62" s="46"/>
      <c r="BY62" s="47"/>
    </row>
    <row r="63" spans="1:79" s="21" customFormat="1" ht="12.75" customHeight="1" x14ac:dyDescent="0.25">
      <c r="A63" s="36">
        <v>2240</v>
      </c>
      <c r="B63" s="37"/>
      <c r="C63" s="37"/>
      <c r="D63" s="38"/>
      <c r="E63" s="39" t="s">
        <v>182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5">
        <v>258436.01</v>
      </c>
      <c r="V63" s="46"/>
      <c r="W63" s="46"/>
      <c r="X63" s="46"/>
      <c r="Y63" s="47"/>
      <c r="Z63" s="45">
        <v>0</v>
      </c>
      <c r="AA63" s="46"/>
      <c r="AB63" s="46"/>
      <c r="AC63" s="46"/>
      <c r="AD63" s="47"/>
      <c r="AE63" s="45">
        <v>0</v>
      </c>
      <c r="AF63" s="46"/>
      <c r="AG63" s="46"/>
      <c r="AH63" s="47"/>
      <c r="AI63" s="45">
        <f t="shared" si="5"/>
        <v>258436.01</v>
      </c>
      <c r="AJ63" s="46"/>
      <c r="AK63" s="46"/>
      <c r="AL63" s="46"/>
      <c r="AM63" s="47"/>
      <c r="AN63" s="45">
        <v>338770</v>
      </c>
      <c r="AO63" s="46"/>
      <c r="AP63" s="46"/>
      <c r="AQ63" s="46"/>
      <c r="AR63" s="47"/>
      <c r="AS63" s="45">
        <v>9000</v>
      </c>
      <c r="AT63" s="46"/>
      <c r="AU63" s="46"/>
      <c r="AV63" s="46"/>
      <c r="AW63" s="47"/>
      <c r="AX63" s="45">
        <v>0</v>
      </c>
      <c r="AY63" s="46"/>
      <c r="AZ63" s="46"/>
      <c r="BA63" s="47"/>
      <c r="BB63" s="45">
        <f t="shared" si="6"/>
        <v>347770</v>
      </c>
      <c r="BC63" s="46"/>
      <c r="BD63" s="46"/>
      <c r="BE63" s="46"/>
      <c r="BF63" s="47"/>
      <c r="BG63" s="45">
        <v>343000</v>
      </c>
      <c r="BH63" s="46"/>
      <c r="BI63" s="46"/>
      <c r="BJ63" s="46"/>
      <c r="BK63" s="47"/>
      <c r="BL63" s="45">
        <v>5000</v>
      </c>
      <c r="BM63" s="46"/>
      <c r="BN63" s="46"/>
      <c r="BO63" s="46"/>
      <c r="BP63" s="47"/>
      <c r="BQ63" s="45">
        <v>0</v>
      </c>
      <c r="BR63" s="46"/>
      <c r="BS63" s="46"/>
      <c r="BT63" s="47"/>
      <c r="BU63" s="45">
        <f t="shared" si="7"/>
        <v>348000</v>
      </c>
      <c r="BV63" s="46"/>
      <c r="BW63" s="46"/>
      <c r="BX63" s="46"/>
      <c r="BY63" s="47"/>
    </row>
    <row r="64" spans="1:79" s="21" customFormat="1" ht="12.75" customHeight="1" x14ac:dyDescent="0.25">
      <c r="A64" s="36">
        <v>2271</v>
      </c>
      <c r="B64" s="37"/>
      <c r="C64" s="37"/>
      <c r="D64" s="38"/>
      <c r="E64" s="39" t="s">
        <v>183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5">
        <v>478234.73</v>
      </c>
      <c r="V64" s="46"/>
      <c r="W64" s="46"/>
      <c r="X64" s="46"/>
      <c r="Y64" s="47"/>
      <c r="Z64" s="45">
        <v>69739.19</v>
      </c>
      <c r="AA64" s="46"/>
      <c r="AB64" s="46"/>
      <c r="AC64" s="46"/>
      <c r="AD64" s="47"/>
      <c r="AE64" s="45">
        <v>0</v>
      </c>
      <c r="AF64" s="46"/>
      <c r="AG64" s="46"/>
      <c r="AH64" s="47"/>
      <c r="AI64" s="45">
        <f t="shared" si="5"/>
        <v>547973.91999999993</v>
      </c>
      <c r="AJ64" s="46"/>
      <c r="AK64" s="46"/>
      <c r="AL64" s="46"/>
      <c r="AM64" s="47"/>
      <c r="AN64" s="45">
        <v>628430</v>
      </c>
      <c r="AO64" s="46"/>
      <c r="AP64" s="46"/>
      <c r="AQ64" s="46"/>
      <c r="AR64" s="47"/>
      <c r="AS64" s="45">
        <v>45000</v>
      </c>
      <c r="AT64" s="46"/>
      <c r="AU64" s="46"/>
      <c r="AV64" s="46"/>
      <c r="AW64" s="47"/>
      <c r="AX64" s="45">
        <v>0</v>
      </c>
      <c r="AY64" s="46"/>
      <c r="AZ64" s="46"/>
      <c r="BA64" s="47"/>
      <c r="BB64" s="45">
        <f t="shared" si="6"/>
        <v>673430</v>
      </c>
      <c r="BC64" s="46"/>
      <c r="BD64" s="46"/>
      <c r="BE64" s="46"/>
      <c r="BF64" s="47"/>
      <c r="BG64" s="45">
        <v>640500</v>
      </c>
      <c r="BH64" s="46"/>
      <c r="BI64" s="46"/>
      <c r="BJ64" s="46"/>
      <c r="BK64" s="47"/>
      <c r="BL64" s="45">
        <v>93435</v>
      </c>
      <c r="BM64" s="46"/>
      <c r="BN64" s="46"/>
      <c r="BO64" s="46"/>
      <c r="BP64" s="47"/>
      <c r="BQ64" s="45">
        <v>0</v>
      </c>
      <c r="BR64" s="46"/>
      <c r="BS64" s="46"/>
      <c r="BT64" s="47"/>
      <c r="BU64" s="45">
        <f t="shared" si="7"/>
        <v>733935</v>
      </c>
      <c r="BV64" s="46"/>
      <c r="BW64" s="46"/>
      <c r="BX64" s="46"/>
      <c r="BY64" s="47"/>
    </row>
    <row r="65" spans="1:81" s="21" customFormat="1" ht="12.75" customHeight="1" x14ac:dyDescent="0.25">
      <c r="A65" s="36">
        <v>2272</v>
      </c>
      <c r="B65" s="37"/>
      <c r="C65" s="37"/>
      <c r="D65" s="38"/>
      <c r="E65" s="39" t="s">
        <v>184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5">
        <v>5093.12</v>
      </c>
      <c r="V65" s="46"/>
      <c r="W65" s="46"/>
      <c r="X65" s="46"/>
      <c r="Y65" s="47"/>
      <c r="Z65" s="45">
        <v>7900</v>
      </c>
      <c r="AA65" s="46"/>
      <c r="AB65" s="46"/>
      <c r="AC65" s="46"/>
      <c r="AD65" s="47"/>
      <c r="AE65" s="45">
        <v>0</v>
      </c>
      <c r="AF65" s="46"/>
      <c r="AG65" s="46"/>
      <c r="AH65" s="47"/>
      <c r="AI65" s="45">
        <f t="shared" si="5"/>
        <v>12993.119999999999</v>
      </c>
      <c r="AJ65" s="46"/>
      <c r="AK65" s="46"/>
      <c r="AL65" s="46"/>
      <c r="AM65" s="47"/>
      <c r="AN65" s="45">
        <v>7726</v>
      </c>
      <c r="AO65" s="46"/>
      <c r="AP65" s="46"/>
      <c r="AQ65" s="46"/>
      <c r="AR65" s="47"/>
      <c r="AS65" s="45">
        <v>8150</v>
      </c>
      <c r="AT65" s="46"/>
      <c r="AU65" s="46"/>
      <c r="AV65" s="46"/>
      <c r="AW65" s="47"/>
      <c r="AX65" s="45">
        <v>0</v>
      </c>
      <c r="AY65" s="46"/>
      <c r="AZ65" s="46"/>
      <c r="BA65" s="47"/>
      <c r="BB65" s="45">
        <f t="shared" si="6"/>
        <v>15876</v>
      </c>
      <c r="BC65" s="46"/>
      <c r="BD65" s="46"/>
      <c r="BE65" s="46"/>
      <c r="BF65" s="47"/>
      <c r="BG65" s="45">
        <v>6906</v>
      </c>
      <c r="BH65" s="46"/>
      <c r="BI65" s="46"/>
      <c r="BJ65" s="46"/>
      <c r="BK65" s="47"/>
      <c r="BL65" s="45">
        <v>7420</v>
      </c>
      <c r="BM65" s="46"/>
      <c r="BN65" s="46"/>
      <c r="BO65" s="46"/>
      <c r="BP65" s="47"/>
      <c r="BQ65" s="45">
        <v>0</v>
      </c>
      <c r="BR65" s="46"/>
      <c r="BS65" s="46"/>
      <c r="BT65" s="47"/>
      <c r="BU65" s="45">
        <f t="shared" si="7"/>
        <v>14326</v>
      </c>
      <c r="BV65" s="46"/>
      <c r="BW65" s="46"/>
      <c r="BX65" s="46"/>
      <c r="BY65" s="47"/>
    </row>
    <row r="66" spans="1:81" s="21" customFormat="1" ht="12.75" customHeight="1" x14ac:dyDescent="0.25">
      <c r="A66" s="36">
        <v>2273</v>
      </c>
      <c r="B66" s="37"/>
      <c r="C66" s="37"/>
      <c r="D66" s="38"/>
      <c r="E66" s="39" t="s">
        <v>185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5">
        <v>111665.8</v>
      </c>
      <c r="V66" s="46"/>
      <c r="W66" s="46"/>
      <c r="X66" s="46"/>
      <c r="Y66" s="47"/>
      <c r="Z66" s="45">
        <v>47646.29</v>
      </c>
      <c r="AA66" s="46"/>
      <c r="AB66" s="46"/>
      <c r="AC66" s="46"/>
      <c r="AD66" s="47"/>
      <c r="AE66" s="45">
        <v>0</v>
      </c>
      <c r="AF66" s="46"/>
      <c r="AG66" s="46"/>
      <c r="AH66" s="47"/>
      <c r="AI66" s="45">
        <f t="shared" si="5"/>
        <v>159312.09</v>
      </c>
      <c r="AJ66" s="46"/>
      <c r="AK66" s="46"/>
      <c r="AL66" s="46"/>
      <c r="AM66" s="47"/>
      <c r="AN66" s="45">
        <v>230000</v>
      </c>
      <c r="AO66" s="46"/>
      <c r="AP66" s="46"/>
      <c r="AQ66" s="46"/>
      <c r="AR66" s="47"/>
      <c r="AS66" s="45">
        <v>48415</v>
      </c>
      <c r="AT66" s="46"/>
      <c r="AU66" s="46"/>
      <c r="AV66" s="46"/>
      <c r="AW66" s="47"/>
      <c r="AX66" s="45">
        <v>0</v>
      </c>
      <c r="AY66" s="46"/>
      <c r="AZ66" s="46"/>
      <c r="BA66" s="47"/>
      <c r="BB66" s="45">
        <f t="shared" si="6"/>
        <v>278415</v>
      </c>
      <c r="BC66" s="46"/>
      <c r="BD66" s="46"/>
      <c r="BE66" s="46"/>
      <c r="BF66" s="47"/>
      <c r="BG66" s="45">
        <v>191040</v>
      </c>
      <c r="BH66" s="46"/>
      <c r="BI66" s="46"/>
      <c r="BJ66" s="46"/>
      <c r="BK66" s="47"/>
      <c r="BL66" s="45">
        <v>50710</v>
      </c>
      <c r="BM66" s="46"/>
      <c r="BN66" s="46"/>
      <c r="BO66" s="46"/>
      <c r="BP66" s="47"/>
      <c r="BQ66" s="45">
        <v>0</v>
      </c>
      <c r="BR66" s="46"/>
      <c r="BS66" s="46"/>
      <c r="BT66" s="47"/>
      <c r="BU66" s="45">
        <f t="shared" si="7"/>
        <v>241750</v>
      </c>
      <c r="BV66" s="46"/>
      <c r="BW66" s="46"/>
      <c r="BX66" s="46"/>
      <c r="BY66" s="47"/>
    </row>
    <row r="67" spans="1:81" s="21" customFormat="1" ht="25" customHeight="1" x14ac:dyDescent="0.25">
      <c r="A67" s="36">
        <v>2275</v>
      </c>
      <c r="B67" s="37"/>
      <c r="C67" s="37"/>
      <c r="D67" s="38"/>
      <c r="E67" s="39" t="s">
        <v>186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5">
        <v>2089.92</v>
      </c>
      <c r="V67" s="46"/>
      <c r="W67" s="46"/>
      <c r="X67" s="46"/>
      <c r="Y67" s="47"/>
      <c r="Z67" s="45">
        <v>990.48</v>
      </c>
      <c r="AA67" s="46"/>
      <c r="AB67" s="46"/>
      <c r="AC67" s="46"/>
      <c r="AD67" s="47"/>
      <c r="AE67" s="45">
        <v>0</v>
      </c>
      <c r="AF67" s="46"/>
      <c r="AG67" s="46"/>
      <c r="AH67" s="47"/>
      <c r="AI67" s="45">
        <f t="shared" si="5"/>
        <v>3080.4</v>
      </c>
      <c r="AJ67" s="46"/>
      <c r="AK67" s="46"/>
      <c r="AL67" s="46"/>
      <c r="AM67" s="47"/>
      <c r="AN67" s="45">
        <v>3090</v>
      </c>
      <c r="AO67" s="46"/>
      <c r="AP67" s="46"/>
      <c r="AQ67" s="46"/>
      <c r="AR67" s="47"/>
      <c r="AS67" s="45">
        <v>1030</v>
      </c>
      <c r="AT67" s="46"/>
      <c r="AU67" s="46"/>
      <c r="AV67" s="46"/>
      <c r="AW67" s="47"/>
      <c r="AX67" s="45">
        <v>0</v>
      </c>
      <c r="AY67" s="46"/>
      <c r="AZ67" s="46"/>
      <c r="BA67" s="47"/>
      <c r="BB67" s="45">
        <f t="shared" si="6"/>
        <v>4120</v>
      </c>
      <c r="BC67" s="46"/>
      <c r="BD67" s="46"/>
      <c r="BE67" s="46"/>
      <c r="BF67" s="47"/>
      <c r="BG67" s="45">
        <v>3080</v>
      </c>
      <c r="BH67" s="46"/>
      <c r="BI67" s="46"/>
      <c r="BJ67" s="46"/>
      <c r="BK67" s="47"/>
      <c r="BL67" s="45">
        <v>1100</v>
      </c>
      <c r="BM67" s="46"/>
      <c r="BN67" s="46"/>
      <c r="BO67" s="46"/>
      <c r="BP67" s="47"/>
      <c r="BQ67" s="45">
        <v>0</v>
      </c>
      <c r="BR67" s="46"/>
      <c r="BS67" s="46"/>
      <c r="BT67" s="47"/>
      <c r="BU67" s="45">
        <f t="shared" si="7"/>
        <v>4180</v>
      </c>
      <c r="BV67" s="46"/>
      <c r="BW67" s="46"/>
      <c r="BX67" s="46"/>
      <c r="BY67" s="47"/>
    </row>
    <row r="68" spans="1:81" s="21" customFormat="1" ht="37.5" customHeight="1" x14ac:dyDescent="0.25">
      <c r="A68" s="36">
        <v>2282</v>
      </c>
      <c r="B68" s="37"/>
      <c r="C68" s="37"/>
      <c r="D68" s="38"/>
      <c r="E68" s="39" t="s">
        <v>187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5">
        <v>0</v>
      </c>
      <c r="V68" s="46"/>
      <c r="W68" s="46"/>
      <c r="X68" s="46"/>
      <c r="Y68" s="47"/>
      <c r="Z68" s="45">
        <v>0</v>
      </c>
      <c r="AA68" s="46"/>
      <c r="AB68" s="46"/>
      <c r="AC68" s="46"/>
      <c r="AD68" s="47"/>
      <c r="AE68" s="45">
        <v>0</v>
      </c>
      <c r="AF68" s="46"/>
      <c r="AG68" s="46"/>
      <c r="AH68" s="47"/>
      <c r="AI68" s="45">
        <f t="shared" si="5"/>
        <v>0</v>
      </c>
      <c r="AJ68" s="46"/>
      <c r="AK68" s="46"/>
      <c r="AL68" s="46"/>
      <c r="AM68" s="47"/>
      <c r="AN68" s="45">
        <v>5000</v>
      </c>
      <c r="AO68" s="46"/>
      <c r="AP68" s="46"/>
      <c r="AQ68" s="46"/>
      <c r="AR68" s="47"/>
      <c r="AS68" s="45">
        <v>0</v>
      </c>
      <c r="AT68" s="46"/>
      <c r="AU68" s="46"/>
      <c r="AV68" s="46"/>
      <c r="AW68" s="47"/>
      <c r="AX68" s="45">
        <v>0</v>
      </c>
      <c r="AY68" s="46"/>
      <c r="AZ68" s="46"/>
      <c r="BA68" s="47"/>
      <c r="BB68" s="45">
        <f t="shared" si="6"/>
        <v>5000</v>
      </c>
      <c r="BC68" s="46"/>
      <c r="BD68" s="46"/>
      <c r="BE68" s="46"/>
      <c r="BF68" s="47"/>
      <c r="BG68" s="45">
        <v>5000</v>
      </c>
      <c r="BH68" s="46"/>
      <c r="BI68" s="46"/>
      <c r="BJ68" s="46"/>
      <c r="BK68" s="47"/>
      <c r="BL68" s="45">
        <v>0</v>
      </c>
      <c r="BM68" s="46"/>
      <c r="BN68" s="46"/>
      <c r="BO68" s="46"/>
      <c r="BP68" s="47"/>
      <c r="BQ68" s="45">
        <v>0</v>
      </c>
      <c r="BR68" s="46"/>
      <c r="BS68" s="46"/>
      <c r="BT68" s="47"/>
      <c r="BU68" s="45">
        <f t="shared" si="7"/>
        <v>5000</v>
      </c>
      <c r="BV68" s="46"/>
      <c r="BW68" s="46"/>
      <c r="BX68" s="46"/>
      <c r="BY68" s="47"/>
    </row>
    <row r="69" spans="1:81" s="21" customFormat="1" ht="12.75" customHeight="1" x14ac:dyDescent="0.25">
      <c r="A69" s="36">
        <v>2800</v>
      </c>
      <c r="B69" s="37"/>
      <c r="C69" s="37"/>
      <c r="D69" s="38"/>
      <c r="E69" s="39" t="s">
        <v>188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5">
        <v>0</v>
      </c>
      <c r="V69" s="46"/>
      <c r="W69" s="46"/>
      <c r="X69" s="46"/>
      <c r="Y69" s="47"/>
      <c r="Z69" s="45">
        <v>740</v>
      </c>
      <c r="AA69" s="46"/>
      <c r="AB69" s="46"/>
      <c r="AC69" s="46"/>
      <c r="AD69" s="47"/>
      <c r="AE69" s="45">
        <v>0</v>
      </c>
      <c r="AF69" s="46"/>
      <c r="AG69" s="46"/>
      <c r="AH69" s="47"/>
      <c r="AI69" s="45">
        <f t="shared" si="5"/>
        <v>740</v>
      </c>
      <c r="AJ69" s="46"/>
      <c r="AK69" s="46"/>
      <c r="AL69" s="46"/>
      <c r="AM69" s="47"/>
      <c r="AN69" s="45">
        <v>0</v>
      </c>
      <c r="AO69" s="46"/>
      <c r="AP69" s="46"/>
      <c r="AQ69" s="46"/>
      <c r="AR69" s="47"/>
      <c r="AS69" s="45">
        <v>1000</v>
      </c>
      <c r="AT69" s="46"/>
      <c r="AU69" s="46"/>
      <c r="AV69" s="46"/>
      <c r="AW69" s="47"/>
      <c r="AX69" s="45">
        <v>0</v>
      </c>
      <c r="AY69" s="46"/>
      <c r="AZ69" s="46"/>
      <c r="BA69" s="47"/>
      <c r="BB69" s="45">
        <f t="shared" si="6"/>
        <v>1000</v>
      </c>
      <c r="BC69" s="46"/>
      <c r="BD69" s="46"/>
      <c r="BE69" s="46"/>
      <c r="BF69" s="47"/>
      <c r="BG69" s="45">
        <v>0</v>
      </c>
      <c r="BH69" s="46"/>
      <c r="BI69" s="46"/>
      <c r="BJ69" s="46"/>
      <c r="BK69" s="47"/>
      <c r="BL69" s="45">
        <v>1000</v>
      </c>
      <c r="BM69" s="46"/>
      <c r="BN69" s="46"/>
      <c r="BO69" s="46"/>
      <c r="BP69" s="47"/>
      <c r="BQ69" s="45">
        <v>0</v>
      </c>
      <c r="BR69" s="46"/>
      <c r="BS69" s="46"/>
      <c r="BT69" s="47"/>
      <c r="BU69" s="45">
        <f t="shared" si="7"/>
        <v>1000</v>
      </c>
      <c r="BV69" s="46"/>
      <c r="BW69" s="46"/>
      <c r="BX69" s="46"/>
      <c r="BY69" s="47"/>
    </row>
    <row r="70" spans="1:81" s="21" customFormat="1" ht="25" customHeight="1" x14ac:dyDescent="0.25">
      <c r="A70" s="36">
        <v>3110</v>
      </c>
      <c r="B70" s="37"/>
      <c r="C70" s="37"/>
      <c r="D70" s="38"/>
      <c r="E70" s="39" t="s">
        <v>189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5">
        <v>0</v>
      </c>
      <c r="V70" s="46"/>
      <c r="W70" s="46"/>
      <c r="X70" s="46"/>
      <c r="Y70" s="47"/>
      <c r="Z70" s="45">
        <v>0</v>
      </c>
      <c r="AA70" s="46"/>
      <c r="AB70" s="46"/>
      <c r="AC70" s="46"/>
      <c r="AD70" s="47"/>
      <c r="AE70" s="45">
        <v>0</v>
      </c>
      <c r="AF70" s="46"/>
      <c r="AG70" s="46"/>
      <c r="AH70" s="47"/>
      <c r="AI70" s="45">
        <f t="shared" si="5"/>
        <v>0</v>
      </c>
      <c r="AJ70" s="46"/>
      <c r="AK70" s="46"/>
      <c r="AL70" s="46"/>
      <c r="AM70" s="47"/>
      <c r="AN70" s="45">
        <v>0</v>
      </c>
      <c r="AO70" s="46"/>
      <c r="AP70" s="46"/>
      <c r="AQ70" s="46"/>
      <c r="AR70" s="47"/>
      <c r="AS70" s="45">
        <v>98993</v>
      </c>
      <c r="AT70" s="46"/>
      <c r="AU70" s="46"/>
      <c r="AV70" s="46"/>
      <c r="AW70" s="47"/>
      <c r="AX70" s="45">
        <v>98993</v>
      </c>
      <c r="AY70" s="46"/>
      <c r="AZ70" s="46"/>
      <c r="BA70" s="47"/>
      <c r="BB70" s="45">
        <f t="shared" si="6"/>
        <v>98993</v>
      </c>
      <c r="BC70" s="46"/>
      <c r="BD70" s="46"/>
      <c r="BE70" s="46"/>
      <c r="BF70" s="47"/>
      <c r="BG70" s="45">
        <v>0</v>
      </c>
      <c r="BH70" s="46"/>
      <c r="BI70" s="46"/>
      <c r="BJ70" s="46"/>
      <c r="BK70" s="47"/>
      <c r="BL70" s="45">
        <v>0</v>
      </c>
      <c r="BM70" s="46"/>
      <c r="BN70" s="46"/>
      <c r="BO70" s="46"/>
      <c r="BP70" s="47"/>
      <c r="BQ70" s="45">
        <v>0</v>
      </c>
      <c r="BR70" s="46"/>
      <c r="BS70" s="46"/>
      <c r="BT70" s="47"/>
      <c r="BU70" s="45">
        <f t="shared" si="7"/>
        <v>0</v>
      </c>
      <c r="BV70" s="46"/>
      <c r="BW70" s="46"/>
      <c r="BX70" s="46"/>
      <c r="BY70" s="47"/>
    </row>
    <row r="71" spans="1:81" s="21" customFormat="1" ht="12.75" customHeight="1" x14ac:dyDescent="0.25">
      <c r="A71" s="36">
        <v>3132</v>
      </c>
      <c r="B71" s="37"/>
      <c r="C71" s="37"/>
      <c r="D71" s="38"/>
      <c r="E71" s="39" t="s">
        <v>190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5">
        <v>0</v>
      </c>
      <c r="V71" s="46"/>
      <c r="W71" s="46"/>
      <c r="X71" s="46"/>
      <c r="Y71" s="47"/>
      <c r="Z71" s="45">
        <v>0</v>
      </c>
      <c r="AA71" s="46"/>
      <c r="AB71" s="46"/>
      <c r="AC71" s="46"/>
      <c r="AD71" s="47"/>
      <c r="AE71" s="45">
        <v>0</v>
      </c>
      <c r="AF71" s="46"/>
      <c r="AG71" s="46"/>
      <c r="AH71" s="47"/>
      <c r="AI71" s="45">
        <f t="shared" si="5"/>
        <v>0</v>
      </c>
      <c r="AJ71" s="46"/>
      <c r="AK71" s="46"/>
      <c r="AL71" s="46"/>
      <c r="AM71" s="47"/>
      <c r="AN71" s="45">
        <v>0</v>
      </c>
      <c r="AO71" s="46"/>
      <c r="AP71" s="46"/>
      <c r="AQ71" s="46"/>
      <c r="AR71" s="47"/>
      <c r="AS71" s="45">
        <v>1844365</v>
      </c>
      <c r="AT71" s="46"/>
      <c r="AU71" s="46"/>
      <c r="AV71" s="46"/>
      <c r="AW71" s="47"/>
      <c r="AX71" s="45">
        <v>1844365</v>
      </c>
      <c r="AY71" s="46"/>
      <c r="AZ71" s="46"/>
      <c r="BA71" s="47"/>
      <c r="BB71" s="45">
        <f t="shared" si="6"/>
        <v>1844365</v>
      </c>
      <c r="BC71" s="46"/>
      <c r="BD71" s="46"/>
      <c r="BE71" s="46"/>
      <c r="BF71" s="47"/>
      <c r="BG71" s="45">
        <v>0</v>
      </c>
      <c r="BH71" s="46"/>
      <c r="BI71" s="46"/>
      <c r="BJ71" s="46"/>
      <c r="BK71" s="47"/>
      <c r="BL71" s="45">
        <v>0</v>
      </c>
      <c r="BM71" s="46"/>
      <c r="BN71" s="46"/>
      <c r="BO71" s="46"/>
      <c r="BP71" s="47"/>
      <c r="BQ71" s="45">
        <v>0</v>
      </c>
      <c r="BR71" s="46"/>
      <c r="BS71" s="46"/>
      <c r="BT71" s="47"/>
      <c r="BU71" s="45">
        <f t="shared" si="7"/>
        <v>0</v>
      </c>
      <c r="BV71" s="46"/>
      <c r="BW71" s="46"/>
      <c r="BX71" s="46"/>
      <c r="BY71" s="47"/>
    </row>
    <row r="72" spans="1:81" s="21" customFormat="1" ht="12.75" customHeight="1" x14ac:dyDescent="0.25">
      <c r="A72" s="36">
        <v>3142</v>
      </c>
      <c r="B72" s="37"/>
      <c r="C72" s="37"/>
      <c r="D72" s="38"/>
      <c r="E72" s="39" t="s">
        <v>191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5">
        <v>0</v>
      </c>
      <c r="V72" s="46"/>
      <c r="W72" s="46"/>
      <c r="X72" s="46"/>
      <c r="Y72" s="47"/>
      <c r="Z72" s="45">
        <v>0</v>
      </c>
      <c r="AA72" s="46"/>
      <c r="AB72" s="46"/>
      <c r="AC72" s="46"/>
      <c r="AD72" s="47"/>
      <c r="AE72" s="45">
        <v>0</v>
      </c>
      <c r="AF72" s="46"/>
      <c r="AG72" s="46"/>
      <c r="AH72" s="47"/>
      <c r="AI72" s="45">
        <f t="shared" si="5"/>
        <v>0</v>
      </c>
      <c r="AJ72" s="46"/>
      <c r="AK72" s="46"/>
      <c r="AL72" s="46"/>
      <c r="AM72" s="47"/>
      <c r="AN72" s="45">
        <v>0</v>
      </c>
      <c r="AO72" s="46"/>
      <c r="AP72" s="46"/>
      <c r="AQ72" s="46"/>
      <c r="AR72" s="47"/>
      <c r="AS72" s="45">
        <v>10680</v>
      </c>
      <c r="AT72" s="46"/>
      <c r="AU72" s="46"/>
      <c r="AV72" s="46"/>
      <c r="AW72" s="47"/>
      <c r="AX72" s="45">
        <v>10680</v>
      </c>
      <c r="AY72" s="46"/>
      <c r="AZ72" s="46"/>
      <c r="BA72" s="47"/>
      <c r="BB72" s="45">
        <f t="shared" si="6"/>
        <v>10680</v>
      </c>
      <c r="BC72" s="46"/>
      <c r="BD72" s="46"/>
      <c r="BE72" s="46"/>
      <c r="BF72" s="47"/>
      <c r="BG72" s="45">
        <v>0</v>
      </c>
      <c r="BH72" s="46"/>
      <c r="BI72" s="46"/>
      <c r="BJ72" s="46"/>
      <c r="BK72" s="47"/>
      <c r="BL72" s="45">
        <v>0</v>
      </c>
      <c r="BM72" s="46"/>
      <c r="BN72" s="46"/>
      <c r="BO72" s="46"/>
      <c r="BP72" s="47"/>
      <c r="BQ72" s="45">
        <v>0</v>
      </c>
      <c r="BR72" s="46"/>
      <c r="BS72" s="46"/>
      <c r="BT72" s="47"/>
      <c r="BU72" s="45">
        <f t="shared" si="7"/>
        <v>0</v>
      </c>
      <c r="BV72" s="46"/>
      <c r="BW72" s="46"/>
      <c r="BX72" s="46"/>
      <c r="BY72" s="47"/>
    </row>
    <row r="73" spans="1:81" s="22" customFormat="1" ht="12.75" customHeight="1" x14ac:dyDescent="0.25">
      <c r="A73" s="79"/>
      <c r="B73" s="80"/>
      <c r="C73" s="80"/>
      <c r="D73" s="81"/>
      <c r="E73" s="60" t="s">
        <v>147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2"/>
      <c r="U73" s="119">
        <v>4427201.9000000004</v>
      </c>
      <c r="V73" s="120"/>
      <c r="W73" s="120"/>
      <c r="X73" s="120"/>
      <c r="Y73" s="121"/>
      <c r="Z73" s="119">
        <v>393590.86</v>
      </c>
      <c r="AA73" s="120"/>
      <c r="AB73" s="120"/>
      <c r="AC73" s="120"/>
      <c r="AD73" s="121"/>
      <c r="AE73" s="119">
        <v>0</v>
      </c>
      <c r="AF73" s="120"/>
      <c r="AG73" s="120"/>
      <c r="AH73" s="121"/>
      <c r="AI73" s="119">
        <f t="shared" si="5"/>
        <v>4820792.7600000007</v>
      </c>
      <c r="AJ73" s="120"/>
      <c r="AK73" s="120"/>
      <c r="AL73" s="120"/>
      <c r="AM73" s="121"/>
      <c r="AN73" s="119">
        <v>5445868</v>
      </c>
      <c r="AO73" s="120"/>
      <c r="AP73" s="120"/>
      <c r="AQ73" s="120"/>
      <c r="AR73" s="121"/>
      <c r="AS73" s="119">
        <v>2351438</v>
      </c>
      <c r="AT73" s="120"/>
      <c r="AU73" s="120"/>
      <c r="AV73" s="120"/>
      <c r="AW73" s="121"/>
      <c r="AX73" s="119">
        <v>1954038</v>
      </c>
      <c r="AY73" s="120"/>
      <c r="AZ73" s="120"/>
      <c r="BA73" s="121"/>
      <c r="BB73" s="119">
        <f t="shared" si="6"/>
        <v>7797306</v>
      </c>
      <c r="BC73" s="120"/>
      <c r="BD73" s="120"/>
      <c r="BE73" s="120"/>
      <c r="BF73" s="121"/>
      <c r="BG73" s="119">
        <f>BG60+BG61+BG62+BG63+BG64+BG65+BG66+BG67+BG68</f>
        <v>5976842</v>
      </c>
      <c r="BH73" s="120"/>
      <c r="BI73" s="120"/>
      <c r="BJ73" s="120"/>
      <c r="BK73" s="121"/>
      <c r="BL73" s="119">
        <f>BL60+BL61+BL62+BL63+BL64+BL65+BL66+BL67+BL69</f>
        <v>421200</v>
      </c>
      <c r="BM73" s="120"/>
      <c r="BN73" s="120"/>
      <c r="BO73" s="120"/>
      <c r="BP73" s="121"/>
      <c r="BQ73" s="119">
        <v>0</v>
      </c>
      <c r="BR73" s="120"/>
      <c r="BS73" s="120"/>
      <c r="BT73" s="121"/>
      <c r="BU73" s="119">
        <f t="shared" si="7"/>
        <v>6398042</v>
      </c>
      <c r="BV73" s="120"/>
      <c r="BW73" s="120"/>
      <c r="BX73" s="120"/>
      <c r="BY73" s="121"/>
      <c r="CC73" s="35"/>
    </row>
    <row r="74" spans="1:81" s="20" customFormat="1" ht="13" x14ac:dyDescent="0.3"/>
    <row r="75" spans="1:81" s="20" customFormat="1" ht="14.25" customHeight="1" x14ac:dyDescent="0.3">
      <c r="A75" s="133" t="s">
        <v>264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</row>
    <row r="76" spans="1:81" s="20" customFormat="1" ht="15" customHeight="1" x14ac:dyDescent="0.3">
      <c r="A76" s="129" t="s">
        <v>251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</row>
    <row r="77" spans="1:81" s="25" customFormat="1" ht="23.15" customHeight="1" x14ac:dyDescent="0.25">
      <c r="A77" s="174" t="s">
        <v>119</v>
      </c>
      <c r="B77" s="175"/>
      <c r="C77" s="175"/>
      <c r="D77" s="175"/>
      <c r="E77" s="176"/>
      <c r="F77" s="64" t="s">
        <v>19</v>
      </c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48" t="s">
        <v>252</v>
      </c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50"/>
      <c r="AN77" s="48" t="s">
        <v>255</v>
      </c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50"/>
      <c r="BG77" s="48" t="s">
        <v>262</v>
      </c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50"/>
    </row>
    <row r="78" spans="1:81" s="25" customFormat="1" ht="26.15" customHeight="1" x14ac:dyDescent="0.25">
      <c r="A78" s="177"/>
      <c r="B78" s="178"/>
      <c r="C78" s="178"/>
      <c r="D78" s="178"/>
      <c r="E78" s="179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48" t="s">
        <v>4</v>
      </c>
      <c r="V78" s="49"/>
      <c r="W78" s="49"/>
      <c r="X78" s="49"/>
      <c r="Y78" s="50"/>
      <c r="Z78" s="48" t="s">
        <v>3</v>
      </c>
      <c r="AA78" s="49"/>
      <c r="AB78" s="49"/>
      <c r="AC78" s="49"/>
      <c r="AD78" s="50"/>
      <c r="AE78" s="48" t="s">
        <v>116</v>
      </c>
      <c r="AF78" s="49"/>
      <c r="AG78" s="49"/>
      <c r="AH78" s="50"/>
      <c r="AI78" s="48" t="s">
        <v>5</v>
      </c>
      <c r="AJ78" s="49"/>
      <c r="AK78" s="49"/>
      <c r="AL78" s="49"/>
      <c r="AM78" s="50"/>
      <c r="AN78" s="48" t="s">
        <v>4</v>
      </c>
      <c r="AO78" s="49"/>
      <c r="AP78" s="49"/>
      <c r="AQ78" s="49"/>
      <c r="AR78" s="50"/>
      <c r="AS78" s="48" t="s">
        <v>3</v>
      </c>
      <c r="AT78" s="49"/>
      <c r="AU78" s="49"/>
      <c r="AV78" s="49"/>
      <c r="AW78" s="50"/>
      <c r="AX78" s="48" t="s">
        <v>116</v>
      </c>
      <c r="AY78" s="49"/>
      <c r="AZ78" s="49"/>
      <c r="BA78" s="50"/>
      <c r="BB78" s="48" t="s">
        <v>96</v>
      </c>
      <c r="BC78" s="49"/>
      <c r="BD78" s="49"/>
      <c r="BE78" s="49"/>
      <c r="BF78" s="50"/>
      <c r="BG78" s="48" t="s">
        <v>4</v>
      </c>
      <c r="BH78" s="49"/>
      <c r="BI78" s="49"/>
      <c r="BJ78" s="49"/>
      <c r="BK78" s="50"/>
      <c r="BL78" s="48" t="s">
        <v>3</v>
      </c>
      <c r="BM78" s="49"/>
      <c r="BN78" s="49"/>
      <c r="BO78" s="49"/>
      <c r="BP78" s="50"/>
      <c r="BQ78" s="48" t="s">
        <v>116</v>
      </c>
      <c r="BR78" s="49"/>
      <c r="BS78" s="49"/>
      <c r="BT78" s="50"/>
      <c r="BU78" s="64" t="s">
        <v>97</v>
      </c>
      <c r="BV78" s="64"/>
      <c r="BW78" s="64"/>
      <c r="BX78" s="64"/>
      <c r="BY78" s="64"/>
    </row>
    <row r="79" spans="1:81" s="25" customFormat="1" ht="15" customHeight="1" x14ac:dyDescent="0.25">
      <c r="A79" s="48">
        <v>1</v>
      </c>
      <c r="B79" s="49"/>
      <c r="C79" s="49"/>
      <c r="D79" s="49"/>
      <c r="E79" s="50"/>
      <c r="F79" s="48">
        <v>2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48">
        <v>3</v>
      </c>
      <c r="V79" s="49"/>
      <c r="W79" s="49"/>
      <c r="X79" s="49"/>
      <c r="Y79" s="50"/>
      <c r="Z79" s="48">
        <v>4</v>
      </c>
      <c r="AA79" s="49"/>
      <c r="AB79" s="49"/>
      <c r="AC79" s="49"/>
      <c r="AD79" s="50"/>
      <c r="AE79" s="48">
        <v>5</v>
      </c>
      <c r="AF79" s="49"/>
      <c r="AG79" s="49"/>
      <c r="AH79" s="50"/>
      <c r="AI79" s="48">
        <v>6</v>
      </c>
      <c r="AJ79" s="49"/>
      <c r="AK79" s="49"/>
      <c r="AL79" s="49"/>
      <c r="AM79" s="50"/>
      <c r="AN79" s="48">
        <v>7</v>
      </c>
      <c r="AO79" s="49"/>
      <c r="AP79" s="49"/>
      <c r="AQ79" s="49"/>
      <c r="AR79" s="50"/>
      <c r="AS79" s="48">
        <v>8</v>
      </c>
      <c r="AT79" s="49"/>
      <c r="AU79" s="49"/>
      <c r="AV79" s="49"/>
      <c r="AW79" s="50"/>
      <c r="AX79" s="48">
        <v>9</v>
      </c>
      <c r="AY79" s="49"/>
      <c r="AZ79" s="49"/>
      <c r="BA79" s="50"/>
      <c r="BB79" s="48">
        <v>10</v>
      </c>
      <c r="BC79" s="49"/>
      <c r="BD79" s="49"/>
      <c r="BE79" s="49"/>
      <c r="BF79" s="50"/>
      <c r="BG79" s="48">
        <v>11</v>
      </c>
      <c r="BH79" s="49"/>
      <c r="BI79" s="49"/>
      <c r="BJ79" s="49"/>
      <c r="BK79" s="50"/>
      <c r="BL79" s="48">
        <v>12</v>
      </c>
      <c r="BM79" s="49"/>
      <c r="BN79" s="49"/>
      <c r="BO79" s="49"/>
      <c r="BP79" s="50"/>
      <c r="BQ79" s="48">
        <v>13</v>
      </c>
      <c r="BR79" s="49"/>
      <c r="BS79" s="49"/>
      <c r="BT79" s="50"/>
      <c r="BU79" s="64">
        <v>14</v>
      </c>
      <c r="BV79" s="64"/>
      <c r="BW79" s="64"/>
      <c r="BX79" s="64"/>
      <c r="BY79" s="64"/>
    </row>
    <row r="80" spans="1:81" s="25" customFormat="1" ht="13.5" hidden="1" customHeight="1" x14ac:dyDescent="0.25">
      <c r="A80" s="48" t="s">
        <v>64</v>
      </c>
      <c r="B80" s="49"/>
      <c r="C80" s="49"/>
      <c r="D80" s="49"/>
      <c r="E80" s="50"/>
      <c r="F80" s="48" t="s">
        <v>57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50"/>
      <c r="U80" s="48" t="s">
        <v>65</v>
      </c>
      <c r="V80" s="49"/>
      <c r="W80" s="49"/>
      <c r="X80" s="49"/>
      <c r="Y80" s="50"/>
      <c r="Z80" s="48" t="s">
        <v>66</v>
      </c>
      <c r="AA80" s="49"/>
      <c r="AB80" s="49"/>
      <c r="AC80" s="49"/>
      <c r="AD80" s="50"/>
      <c r="AE80" s="48" t="s">
        <v>91</v>
      </c>
      <c r="AF80" s="49"/>
      <c r="AG80" s="49"/>
      <c r="AH80" s="50"/>
      <c r="AI80" s="165" t="s">
        <v>170</v>
      </c>
      <c r="AJ80" s="166"/>
      <c r="AK80" s="166"/>
      <c r="AL80" s="166"/>
      <c r="AM80" s="167"/>
      <c r="AN80" s="48" t="s">
        <v>67</v>
      </c>
      <c r="AO80" s="49"/>
      <c r="AP80" s="49"/>
      <c r="AQ80" s="49"/>
      <c r="AR80" s="50"/>
      <c r="AS80" s="48" t="s">
        <v>68</v>
      </c>
      <c r="AT80" s="49"/>
      <c r="AU80" s="49"/>
      <c r="AV80" s="49"/>
      <c r="AW80" s="50"/>
      <c r="AX80" s="48" t="s">
        <v>92</v>
      </c>
      <c r="AY80" s="49"/>
      <c r="AZ80" s="49"/>
      <c r="BA80" s="50"/>
      <c r="BB80" s="165" t="s">
        <v>170</v>
      </c>
      <c r="BC80" s="166"/>
      <c r="BD80" s="166"/>
      <c r="BE80" s="166"/>
      <c r="BF80" s="167"/>
      <c r="BG80" s="48" t="s">
        <v>58</v>
      </c>
      <c r="BH80" s="49"/>
      <c r="BI80" s="49"/>
      <c r="BJ80" s="49"/>
      <c r="BK80" s="50"/>
      <c r="BL80" s="48" t="s">
        <v>59</v>
      </c>
      <c r="BM80" s="49"/>
      <c r="BN80" s="49"/>
      <c r="BO80" s="49"/>
      <c r="BP80" s="50"/>
      <c r="BQ80" s="48" t="s">
        <v>93</v>
      </c>
      <c r="BR80" s="49"/>
      <c r="BS80" s="49"/>
      <c r="BT80" s="50"/>
      <c r="BU80" s="186" t="s">
        <v>170</v>
      </c>
      <c r="BV80" s="186"/>
      <c r="BW80" s="186"/>
      <c r="BX80" s="186"/>
      <c r="BY80" s="186"/>
      <c r="CA80" s="25" t="s">
        <v>27</v>
      </c>
    </row>
    <row r="81" spans="1:79" s="27" customFormat="1" ht="12.75" customHeight="1" x14ac:dyDescent="0.25">
      <c r="A81" s="168"/>
      <c r="B81" s="169"/>
      <c r="C81" s="169"/>
      <c r="D81" s="169"/>
      <c r="E81" s="170"/>
      <c r="F81" s="168" t="s">
        <v>147</v>
      </c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70"/>
      <c r="U81" s="183"/>
      <c r="V81" s="184"/>
      <c r="W81" s="184"/>
      <c r="X81" s="184"/>
      <c r="Y81" s="185"/>
      <c r="Z81" s="183"/>
      <c r="AA81" s="184"/>
      <c r="AB81" s="184"/>
      <c r="AC81" s="184"/>
      <c r="AD81" s="185"/>
      <c r="AE81" s="183"/>
      <c r="AF81" s="184"/>
      <c r="AG81" s="184"/>
      <c r="AH81" s="185"/>
      <c r="AI81" s="183">
        <f>IF(ISNUMBER(U81),U81,0)+IF(ISNUMBER(Z81),Z81,0)</f>
        <v>0</v>
      </c>
      <c r="AJ81" s="184"/>
      <c r="AK81" s="184"/>
      <c r="AL81" s="184"/>
      <c r="AM81" s="185"/>
      <c r="AN81" s="183"/>
      <c r="AO81" s="184"/>
      <c r="AP81" s="184"/>
      <c r="AQ81" s="184"/>
      <c r="AR81" s="185"/>
      <c r="AS81" s="183"/>
      <c r="AT81" s="184"/>
      <c r="AU81" s="184"/>
      <c r="AV81" s="184"/>
      <c r="AW81" s="185"/>
      <c r="AX81" s="183"/>
      <c r="AY81" s="184"/>
      <c r="AZ81" s="184"/>
      <c r="BA81" s="185"/>
      <c r="BB81" s="183">
        <f>IF(ISNUMBER(AN81),AN81,0)+IF(ISNUMBER(AS81),AS81,0)</f>
        <v>0</v>
      </c>
      <c r="BC81" s="184"/>
      <c r="BD81" s="184"/>
      <c r="BE81" s="184"/>
      <c r="BF81" s="185"/>
      <c r="BG81" s="183"/>
      <c r="BH81" s="184"/>
      <c r="BI81" s="184"/>
      <c r="BJ81" s="184"/>
      <c r="BK81" s="185"/>
      <c r="BL81" s="183"/>
      <c r="BM81" s="184"/>
      <c r="BN81" s="184"/>
      <c r="BO81" s="184"/>
      <c r="BP81" s="185"/>
      <c r="BQ81" s="183"/>
      <c r="BR81" s="184"/>
      <c r="BS81" s="184"/>
      <c r="BT81" s="185"/>
      <c r="BU81" s="183">
        <f>IF(ISNUMBER(BG81),BG81,0)+IF(ISNUMBER(BL81),BL81,0)</f>
        <v>0</v>
      </c>
      <c r="BV81" s="184"/>
      <c r="BW81" s="184"/>
      <c r="BX81" s="184"/>
      <c r="BY81" s="185"/>
      <c r="CA81" s="27" t="s">
        <v>28</v>
      </c>
    </row>
    <row r="82" spans="1:79" s="20" customFormat="1" ht="13" x14ac:dyDescent="0.3"/>
    <row r="83" spans="1:79" s="20" customFormat="1" ht="14.25" customHeight="1" x14ac:dyDescent="0.3">
      <c r="A83" s="133" t="s">
        <v>279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</row>
    <row r="84" spans="1:79" s="20" customFormat="1" ht="15" customHeight="1" x14ac:dyDescent="0.3">
      <c r="A84" s="129" t="s">
        <v>251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</row>
    <row r="85" spans="1:79" s="26" customFormat="1" ht="23.15" customHeight="1" x14ac:dyDescent="0.25">
      <c r="A85" s="150" t="s">
        <v>118</v>
      </c>
      <c r="B85" s="151"/>
      <c r="C85" s="151"/>
      <c r="D85" s="152"/>
      <c r="E85" s="150" t="s">
        <v>19</v>
      </c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2"/>
      <c r="X85" s="89" t="s">
        <v>273</v>
      </c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1"/>
      <c r="AR85" s="68" t="s">
        <v>278</v>
      </c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</row>
    <row r="86" spans="1:79" s="26" customFormat="1" ht="48.75" customHeight="1" x14ac:dyDescent="0.25">
      <c r="A86" s="153"/>
      <c r="B86" s="154"/>
      <c r="C86" s="154"/>
      <c r="D86" s="155"/>
      <c r="E86" s="153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5"/>
      <c r="X86" s="150" t="s">
        <v>4</v>
      </c>
      <c r="Y86" s="151"/>
      <c r="Z86" s="151"/>
      <c r="AA86" s="151"/>
      <c r="AB86" s="152"/>
      <c r="AC86" s="150" t="s">
        <v>3</v>
      </c>
      <c r="AD86" s="151"/>
      <c r="AE86" s="151"/>
      <c r="AF86" s="151"/>
      <c r="AG86" s="152"/>
      <c r="AH86" s="89" t="s">
        <v>116</v>
      </c>
      <c r="AI86" s="90"/>
      <c r="AJ86" s="90"/>
      <c r="AK86" s="90"/>
      <c r="AL86" s="91"/>
      <c r="AM86" s="89" t="s">
        <v>5</v>
      </c>
      <c r="AN86" s="90"/>
      <c r="AO86" s="90"/>
      <c r="AP86" s="90"/>
      <c r="AQ86" s="91"/>
      <c r="AR86" s="89" t="s">
        <v>4</v>
      </c>
      <c r="AS86" s="90"/>
      <c r="AT86" s="90"/>
      <c r="AU86" s="90"/>
      <c r="AV86" s="91"/>
      <c r="AW86" s="89" t="s">
        <v>3</v>
      </c>
      <c r="AX86" s="90"/>
      <c r="AY86" s="90"/>
      <c r="AZ86" s="90"/>
      <c r="BA86" s="91"/>
      <c r="BB86" s="89" t="s">
        <v>116</v>
      </c>
      <c r="BC86" s="90"/>
      <c r="BD86" s="90"/>
      <c r="BE86" s="90"/>
      <c r="BF86" s="91"/>
      <c r="BG86" s="89" t="s">
        <v>96</v>
      </c>
      <c r="BH86" s="90"/>
      <c r="BI86" s="90"/>
      <c r="BJ86" s="90"/>
      <c r="BK86" s="91"/>
    </row>
    <row r="87" spans="1:79" s="25" customFormat="1" ht="12.75" customHeight="1" x14ac:dyDescent="0.25">
      <c r="A87" s="48">
        <v>1</v>
      </c>
      <c r="B87" s="49"/>
      <c r="C87" s="49"/>
      <c r="D87" s="50"/>
      <c r="E87" s="48">
        <v>2</v>
      </c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0"/>
      <c r="X87" s="48">
        <v>3</v>
      </c>
      <c r="Y87" s="49"/>
      <c r="Z87" s="49"/>
      <c r="AA87" s="49"/>
      <c r="AB87" s="50"/>
      <c r="AC87" s="48">
        <v>4</v>
      </c>
      <c r="AD87" s="49"/>
      <c r="AE87" s="49"/>
      <c r="AF87" s="49"/>
      <c r="AG87" s="50"/>
      <c r="AH87" s="48">
        <v>5</v>
      </c>
      <c r="AI87" s="49"/>
      <c r="AJ87" s="49"/>
      <c r="AK87" s="49"/>
      <c r="AL87" s="50"/>
      <c r="AM87" s="48">
        <v>6</v>
      </c>
      <c r="AN87" s="49"/>
      <c r="AO87" s="49"/>
      <c r="AP87" s="49"/>
      <c r="AQ87" s="50"/>
      <c r="AR87" s="48">
        <v>7</v>
      </c>
      <c r="AS87" s="49"/>
      <c r="AT87" s="49"/>
      <c r="AU87" s="49"/>
      <c r="AV87" s="50"/>
      <c r="AW87" s="48">
        <v>8</v>
      </c>
      <c r="AX87" s="49"/>
      <c r="AY87" s="49"/>
      <c r="AZ87" s="49"/>
      <c r="BA87" s="50"/>
      <c r="BB87" s="48">
        <v>9</v>
      </c>
      <c r="BC87" s="49"/>
      <c r="BD87" s="49"/>
      <c r="BE87" s="49"/>
      <c r="BF87" s="50"/>
      <c r="BG87" s="48">
        <v>10</v>
      </c>
      <c r="BH87" s="49"/>
      <c r="BI87" s="49"/>
      <c r="BJ87" s="49"/>
      <c r="BK87" s="50"/>
    </row>
    <row r="88" spans="1:79" s="20" customFormat="1" ht="12.75" hidden="1" customHeight="1" x14ac:dyDescent="0.3">
      <c r="A88" s="36" t="s">
        <v>64</v>
      </c>
      <c r="B88" s="37"/>
      <c r="C88" s="37"/>
      <c r="D88" s="38"/>
      <c r="E88" s="36" t="s">
        <v>57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180" t="s">
        <v>60</v>
      </c>
      <c r="Y88" s="181"/>
      <c r="Z88" s="181"/>
      <c r="AA88" s="181"/>
      <c r="AB88" s="182"/>
      <c r="AC88" s="180" t="s">
        <v>61</v>
      </c>
      <c r="AD88" s="181"/>
      <c r="AE88" s="181"/>
      <c r="AF88" s="181"/>
      <c r="AG88" s="182"/>
      <c r="AH88" s="36" t="s">
        <v>94</v>
      </c>
      <c r="AI88" s="37"/>
      <c r="AJ88" s="37"/>
      <c r="AK88" s="37"/>
      <c r="AL88" s="38"/>
      <c r="AM88" s="130" t="s">
        <v>171</v>
      </c>
      <c r="AN88" s="131"/>
      <c r="AO88" s="131"/>
      <c r="AP88" s="131"/>
      <c r="AQ88" s="132"/>
      <c r="AR88" s="36" t="s">
        <v>62</v>
      </c>
      <c r="AS88" s="37"/>
      <c r="AT88" s="37"/>
      <c r="AU88" s="37"/>
      <c r="AV88" s="38"/>
      <c r="AW88" s="36" t="s">
        <v>63</v>
      </c>
      <c r="AX88" s="37"/>
      <c r="AY88" s="37"/>
      <c r="AZ88" s="37"/>
      <c r="BA88" s="38"/>
      <c r="BB88" s="36" t="s">
        <v>95</v>
      </c>
      <c r="BC88" s="37"/>
      <c r="BD88" s="37"/>
      <c r="BE88" s="37"/>
      <c r="BF88" s="38"/>
      <c r="BG88" s="130" t="s">
        <v>171</v>
      </c>
      <c r="BH88" s="131"/>
      <c r="BI88" s="131"/>
      <c r="BJ88" s="131"/>
      <c r="BK88" s="132"/>
      <c r="CA88" s="20" t="s">
        <v>29</v>
      </c>
    </row>
    <row r="89" spans="1:79" s="21" customFormat="1" ht="12.75" customHeight="1" x14ac:dyDescent="0.25">
      <c r="A89" s="36">
        <v>2111</v>
      </c>
      <c r="B89" s="37"/>
      <c r="C89" s="37"/>
      <c r="D89" s="38"/>
      <c r="E89" s="39" t="s">
        <v>179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  <c r="X89" s="45">
        <v>4005793</v>
      </c>
      <c r="Y89" s="46"/>
      <c r="Z89" s="46"/>
      <c r="AA89" s="46"/>
      <c r="AB89" s="47"/>
      <c r="AC89" s="45">
        <v>198800</v>
      </c>
      <c r="AD89" s="46"/>
      <c r="AE89" s="46"/>
      <c r="AF89" s="46"/>
      <c r="AG89" s="47"/>
      <c r="AH89" s="45">
        <v>0</v>
      </c>
      <c r="AI89" s="46"/>
      <c r="AJ89" s="46"/>
      <c r="AK89" s="46"/>
      <c r="AL89" s="47"/>
      <c r="AM89" s="45">
        <f t="shared" ref="AM89:AM102" si="8">IF(ISNUMBER(X89),X89,0)+IF(ISNUMBER(AC89),AC89,0)</f>
        <v>4204593</v>
      </c>
      <c r="AN89" s="46"/>
      <c r="AO89" s="46"/>
      <c r="AP89" s="46"/>
      <c r="AQ89" s="47"/>
      <c r="AR89" s="45">
        <v>4206082</v>
      </c>
      <c r="AS89" s="46"/>
      <c r="AT89" s="46"/>
      <c r="AU89" s="46"/>
      <c r="AV89" s="47"/>
      <c r="AW89" s="45">
        <v>198800</v>
      </c>
      <c r="AX89" s="46"/>
      <c r="AY89" s="46"/>
      <c r="AZ89" s="46"/>
      <c r="BA89" s="47"/>
      <c r="BB89" s="45">
        <v>0</v>
      </c>
      <c r="BC89" s="46"/>
      <c r="BD89" s="46"/>
      <c r="BE89" s="46"/>
      <c r="BF89" s="47"/>
      <c r="BG89" s="70">
        <f t="shared" ref="BG89:BG102" si="9">IF(ISNUMBER(AR89),AR89,0)+IF(ISNUMBER(AW89),AW89,0)</f>
        <v>4404882</v>
      </c>
      <c r="BH89" s="70"/>
      <c r="BI89" s="70"/>
      <c r="BJ89" s="70"/>
      <c r="BK89" s="70"/>
      <c r="CA89" s="21" t="s">
        <v>30</v>
      </c>
    </row>
    <row r="90" spans="1:79" s="21" customFormat="1" ht="12.75" customHeight="1" x14ac:dyDescent="0.25">
      <c r="A90" s="36">
        <v>2120</v>
      </c>
      <c r="B90" s="37"/>
      <c r="C90" s="37"/>
      <c r="D90" s="38"/>
      <c r="E90" s="39" t="s">
        <v>180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1"/>
      <c r="X90" s="45">
        <v>881274</v>
      </c>
      <c r="Y90" s="46"/>
      <c r="Z90" s="46"/>
      <c r="AA90" s="46"/>
      <c r="AB90" s="47"/>
      <c r="AC90" s="45">
        <v>43735</v>
      </c>
      <c r="AD90" s="46"/>
      <c r="AE90" s="46"/>
      <c r="AF90" s="46"/>
      <c r="AG90" s="47"/>
      <c r="AH90" s="45">
        <v>0</v>
      </c>
      <c r="AI90" s="46"/>
      <c r="AJ90" s="46"/>
      <c r="AK90" s="46"/>
      <c r="AL90" s="47"/>
      <c r="AM90" s="45">
        <f t="shared" si="8"/>
        <v>925009</v>
      </c>
      <c r="AN90" s="46"/>
      <c r="AO90" s="46"/>
      <c r="AP90" s="46"/>
      <c r="AQ90" s="47"/>
      <c r="AR90" s="45">
        <v>925338</v>
      </c>
      <c r="AS90" s="46"/>
      <c r="AT90" s="46"/>
      <c r="AU90" s="46"/>
      <c r="AV90" s="47"/>
      <c r="AW90" s="45">
        <v>43735</v>
      </c>
      <c r="AX90" s="46"/>
      <c r="AY90" s="46"/>
      <c r="AZ90" s="46"/>
      <c r="BA90" s="47"/>
      <c r="BB90" s="45">
        <v>0</v>
      </c>
      <c r="BC90" s="46"/>
      <c r="BD90" s="46"/>
      <c r="BE90" s="46"/>
      <c r="BF90" s="47"/>
      <c r="BG90" s="70">
        <f t="shared" si="9"/>
        <v>969073</v>
      </c>
      <c r="BH90" s="70"/>
      <c r="BI90" s="70"/>
      <c r="BJ90" s="70"/>
      <c r="BK90" s="70"/>
    </row>
    <row r="91" spans="1:79" s="21" customFormat="1" ht="12.75" customHeight="1" x14ac:dyDescent="0.25">
      <c r="A91" s="36">
        <v>2210</v>
      </c>
      <c r="B91" s="37"/>
      <c r="C91" s="37"/>
      <c r="D91" s="38"/>
      <c r="E91" s="39" t="s">
        <v>181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45">
        <v>264946</v>
      </c>
      <c r="Y91" s="46"/>
      <c r="Z91" s="46"/>
      <c r="AA91" s="46"/>
      <c r="AB91" s="47"/>
      <c r="AC91" s="45">
        <v>20000</v>
      </c>
      <c r="AD91" s="46"/>
      <c r="AE91" s="46"/>
      <c r="AF91" s="46"/>
      <c r="AG91" s="47"/>
      <c r="AH91" s="45">
        <v>0</v>
      </c>
      <c r="AI91" s="46"/>
      <c r="AJ91" s="46"/>
      <c r="AK91" s="46"/>
      <c r="AL91" s="47"/>
      <c r="AM91" s="45">
        <f t="shared" si="8"/>
        <v>284946</v>
      </c>
      <c r="AN91" s="46"/>
      <c r="AO91" s="46"/>
      <c r="AP91" s="46"/>
      <c r="AQ91" s="47"/>
      <c r="AR91" s="45">
        <v>307966</v>
      </c>
      <c r="AS91" s="46"/>
      <c r="AT91" s="46"/>
      <c r="AU91" s="46"/>
      <c r="AV91" s="47"/>
      <c r="AW91" s="45">
        <v>20000</v>
      </c>
      <c r="AX91" s="46"/>
      <c r="AY91" s="46"/>
      <c r="AZ91" s="46"/>
      <c r="BA91" s="47"/>
      <c r="BB91" s="45">
        <v>0</v>
      </c>
      <c r="BC91" s="46"/>
      <c r="BD91" s="46"/>
      <c r="BE91" s="46"/>
      <c r="BF91" s="47"/>
      <c r="BG91" s="70">
        <f t="shared" si="9"/>
        <v>327966</v>
      </c>
      <c r="BH91" s="70"/>
      <c r="BI91" s="70"/>
      <c r="BJ91" s="70"/>
      <c r="BK91" s="70"/>
    </row>
    <row r="92" spans="1:79" s="21" customFormat="1" ht="12.75" customHeight="1" x14ac:dyDescent="0.25">
      <c r="A92" s="36">
        <v>2240</v>
      </c>
      <c r="B92" s="37"/>
      <c r="C92" s="37"/>
      <c r="D92" s="38"/>
      <c r="E92" s="39" t="s">
        <v>182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45">
        <v>375440</v>
      </c>
      <c r="Y92" s="46"/>
      <c r="Z92" s="46"/>
      <c r="AA92" s="46"/>
      <c r="AB92" s="47"/>
      <c r="AC92" s="45">
        <v>5000</v>
      </c>
      <c r="AD92" s="46"/>
      <c r="AE92" s="46"/>
      <c r="AF92" s="46"/>
      <c r="AG92" s="47"/>
      <c r="AH92" s="45">
        <v>0</v>
      </c>
      <c r="AI92" s="46"/>
      <c r="AJ92" s="46"/>
      <c r="AK92" s="46"/>
      <c r="AL92" s="47"/>
      <c r="AM92" s="45">
        <f t="shared" si="8"/>
        <v>380440</v>
      </c>
      <c r="AN92" s="46"/>
      <c r="AO92" s="46"/>
      <c r="AP92" s="46"/>
      <c r="AQ92" s="47"/>
      <c r="AR92" s="45">
        <v>394212</v>
      </c>
      <c r="AS92" s="46"/>
      <c r="AT92" s="46"/>
      <c r="AU92" s="46"/>
      <c r="AV92" s="47"/>
      <c r="AW92" s="45">
        <v>5000</v>
      </c>
      <c r="AX92" s="46"/>
      <c r="AY92" s="46"/>
      <c r="AZ92" s="46"/>
      <c r="BA92" s="47"/>
      <c r="BB92" s="45">
        <v>0</v>
      </c>
      <c r="BC92" s="46"/>
      <c r="BD92" s="46"/>
      <c r="BE92" s="46"/>
      <c r="BF92" s="47"/>
      <c r="BG92" s="70">
        <f t="shared" si="9"/>
        <v>399212</v>
      </c>
      <c r="BH92" s="70"/>
      <c r="BI92" s="70"/>
      <c r="BJ92" s="70"/>
      <c r="BK92" s="70"/>
    </row>
    <row r="93" spans="1:79" s="21" customFormat="1" ht="12.75" customHeight="1" x14ac:dyDescent="0.25">
      <c r="A93" s="36">
        <v>2271</v>
      </c>
      <c r="B93" s="37"/>
      <c r="C93" s="37"/>
      <c r="D93" s="38"/>
      <c r="E93" s="39" t="s">
        <v>183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45">
        <v>650742</v>
      </c>
      <c r="Y93" s="46"/>
      <c r="Z93" s="46"/>
      <c r="AA93" s="46"/>
      <c r="AB93" s="47"/>
      <c r="AC93" s="45">
        <v>93435</v>
      </c>
      <c r="AD93" s="46"/>
      <c r="AE93" s="46"/>
      <c r="AF93" s="46"/>
      <c r="AG93" s="47"/>
      <c r="AH93" s="45">
        <v>0</v>
      </c>
      <c r="AI93" s="46"/>
      <c r="AJ93" s="46"/>
      <c r="AK93" s="46"/>
      <c r="AL93" s="47"/>
      <c r="AM93" s="45">
        <f t="shared" si="8"/>
        <v>744177</v>
      </c>
      <c r="AN93" s="46"/>
      <c r="AO93" s="46"/>
      <c r="AP93" s="46"/>
      <c r="AQ93" s="47"/>
      <c r="AR93" s="45">
        <v>683279</v>
      </c>
      <c r="AS93" s="46"/>
      <c r="AT93" s="46"/>
      <c r="AU93" s="46"/>
      <c r="AV93" s="47"/>
      <c r="AW93" s="45">
        <v>93435</v>
      </c>
      <c r="AX93" s="46"/>
      <c r="AY93" s="46"/>
      <c r="AZ93" s="46"/>
      <c r="BA93" s="47"/>
      <c r="BB93" s="45">
        <v>0</v>
      </c>
      <c r="BC93" s="46"/>
      <c r="BD93" s="46"/>
      <c r="BE93" s="46"/>
      <c r="BF93" s="47"/>
      <c r="BG93" s="70">
        <f t="shared" si="9"/>
        <v>776714</v>
      </c>
      <c r="BH93" s="70"/>
      <c r="BI93" s="70"/>
      <c r="BJ93" s="70"/>
      <c r="BK93" s="70"/>
    </row>
    <row r="94" spans="1:79" s="21" customFormat="1" ht="12.75" customHeight="1" x14ac:dyDescent="0.25">
      <c r="A94" s="36">
        <v>2272</v>
      </c>
      <c r="B94" s="37"/>
      <c r="C94" s="37"/>
      <c r="D94" s="38"/>
      <c r="E94" s="39" t="s">
        <v>184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1"/>
      <c r="X94" s="45">
        <v>7186</v>
      </c>
      <c r="Y94" s="46"/>
      <c r="Z94" s="46"/>
      <c r="AA94" s="46"/>
      <c r="AB94" s="47"/>
      <c r="AC94" s="45">
        <v>7420</v>
      </c>
      <c r="AD94" s="46"/>
      <c r="AE94" s="46"/>
      <c r="AF94" s="46"/>
      <c r="AG94" s="47"/>
      <c r="AH94" s="45">
        <v>0</v>
      </c>
      <c r="AI94" s="46"/>
      <c r="AJ94" s="46"/>
      <c r="AK94" s="46"/>
      <c r="AL94" s="47"/>
      <c r="AM94" s="45">
        <f t="shared" si="8"/>
        <v>14606</v>
      </c>
      <c r="AN94" s="46"/>
      <c r="AO94" s="46"/>
      <c r="AP94" s="46"/>
      <c r="AQ94" s="47"/>
      <c r="AR94" s="45">
        <v>7345</v>
      </c>
      <c r="AS94" s="46"/>
      <c r="AT94" s="46"/>
      <c r="AU94" s="46"/>
      <c r="AV94" s="47"/>
      <c r="AW94" s="45">
        <v>7420</v>
      </c>
      <c r="AX94" s="46"/>
      <c r="AY94" s="46"/>
      <c r="AZ94" s="46"/>
      <c r="BA94" s="47"/>
      <c r="BB94" s="45">
        <v>0</v>
      </c>
      <c r="BC94" s="46"/>
      <c r="BD94" s="46"/>
      <c r="BE94" s="46"/>
      <c r="BF94" s="47"/>
      <c r="BG94" s="70">
        <f t="shared" si="9"/>
        <v>14765</v>
      </c>
      <c r="BH94" s="70"/>
      <c r="BI94" s="70"/>
      <c r="BJ94" s="70"/>
      <c r="BK94" s="70"/>
    </row>
    <row r="95" spans="1:79" s="21" customFormat="1" ht="16" customHeight="1" x14ac:dyDescent="0.25">
      <c r="A95" s="36">
        <v>2273</v>
      </c>
      <c r="B95" s="37"/>
      <c r="C95" s="37"/>
      <c r="D95" s="38"/>
      <c r="E95" s="39" t="s">
        <v>185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5">
        <v>211328</v>
      </c>
      <c r="Y95" s="46"/>
      <c r="Z95" s="46"/>
      <c r="AA95" s="46"/>
      <c r="AB95" s="47"/>
      <c r="AC95" s="45">
        <v>50710</v>
      </c>
      <c r="AD95" s="46"/>
      <c r="AE95" s="46"/>
      <c r="AF95" s="46"/>
      <c r="AG95" s="47"/>
      <c r="AH95" s="45">
        <v>0</v>
      </c>
      <c r="AI95" s="46"/>
      <c r="AJ95" s="46"/>
      <c r="AK95" s="46"/>
      <c r="AL95" s="47"/>
      <c r="AM95" s="45">
        <f t="shared" si="8"/>
        <v>262038</v>
      </c>
      <c r="AN95" s="46"/>
      <c r="AO95" s="46"/>
      <c r="AP95" s="46"/>
      <c r="AQ95" s="47"/>
      <c r="AR95" s="45">
        <v>221894</v>
      </c>
      <c r="AS95" s="46"/>
      <c r="AT95" s="46"/>
      <c r="AU95" s="46"/>
      <c r="AV95" s="47"/>
      <c r="AW95" s="45">
        <v>50710</v>
      </c>
      <c r="AX95" s="46"/>
      <c r="AY95" s="46"/>
      <c r="AZ95" s="46"/>
      <c r="BA95" s="47"/>
      <c r="BB95" s="45">
        <v>0</v>
      </c>
      <c r="BC95" s="46"/>
      <c r="BD95" s="46"/>
      <c r="BE95" s="46"/>
      <c r="BF95" s="47"/>
      <c r="BG95" s="70">
        <f t="shared" si="9"/>
        <v>272604</v>
      </c>
      <c r="BH95" s="70"/>
      <c r="BI95" s="70"/>
      <c r="BJ95" s="70"/>
      <c r="BK95" s="70"/>
    </row>
    <row r="96" spans="1:79" s="21" customFormat="1" ht="27.65" customHeight="1" x14ac:dyDescent="0.25">
      <c r="A96" s="36">
        <v>2275</v>
      </c>
      <c r="B96" s="37"/>
      <c r="C96" s="37"/>
      <c r="D96" s="38"/>
      <c r="E96" s="39" t="s">
        <v>186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  <c r="X96" s="45">
        <v>3500</v>
      </c>
      <c r="Y96" s="46"/>
      <c r="Z96" s="46"/>
      <c r="AA96" s="46"/>
      <c r="AB96" s="47"/>
      <c r="AC96" s="45">
        <v>1100</v>
      </c>
      <c r="AD96" s="46"/>
      <c r="AE96" s="46"/>
      <c r="AF96" s="46"/>
      <c r="AG96" s="47"/>
      <c r="AH96" s="45">
        <v>0</v>
      </c>
      <c r="AI96" s="46"/>
      <c r="AJ96" s="46"/>
      <c r="AK96" s="46"/>
      <c r="AL96" s="47"/>
      <c r="AM96" s="45">
        <f t="shared" si="8"/>
        <v>4600</v>
      </c>
      <c r="AN96" s="46"/>
      <c r="AO96" s="46"/>
      <c r="AP96" s="46"/>
      <c r="AQ96" s="47"/>
      <c r="AR96" s="45">
        <v>3675</v>
      </c>
      <c r="AS96" s="46"/>
      <c r="AT96" s="46"/>
      <c r="AU96" s="46"/>
      <c r="AV96" s="47"/>
      <c r="AW96" s="45">
        <v>1100</v>
      </c>
      <c r="AX96" s="46"/>
      <c r="AY96" s="46"/>
      <c r="AZ96" s="46"/>
      <c r="BA96" s="47"/>
      <c r="BB96" s="45">
        <v>0</v>
      </c>
      <c r="BC96" s="46"/>
      <c r="BD96" s="46"/>
      <c r="BE96" s="46"/>
      <c r="BF96" s="47"/>
      <c r="BG96" s="70">
        <f t="shared" si="9"/>
        <v>4775</v>
      </c>
      <c r="BH96" s="70"/>
      <c r="BI96" s="70"/>
      <c r="BJ96" s="70"/>
      <c r="BK96" s="70"/>
    </row>
    <row r="97" spans="1:79" s="21" customFormat="1" ht="25" customHeight="1" x14ac:dyDescent="0.25">
      <c r="A97" s="36">
        <v>2282</v>
      </c>
      <c r="B97" s="37"/>
      <c r="C97" s="37"/>
      <c r="D97" s="38"/>
      <c r="E97" s="39" t="s">
        <v>187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45">
        <v>5200</v>
      </c>
      <c r="Y97" s="46"/>
      <c r="Z97" s="46"/>
      <c r="AA97" s="46"/>
      <c r="AB97" s="47"/>
      <c r="AC97" s="45">
        <v>0</v>
      </c>
      <c r="AD97" s="46"/>
      <c r="AE97" s="46"/>
      <c r="AF97" s="46"/>
      <c r="AG97" s="47"/>
      <c r="AH97" s="45">
        <v>0</v>
      </c>
      <c r="AI97" s="46"/>
      <c r="AJ97" s="46"/>
      <c r="AK97" s="46"/>
      <c r="AL97" s="47"/>
      <c r="AM97" s="45">
        <f t="shared" si="8"/>
        <v>5200</v>
      </c>
      <c r="AN97" s="46"/>
      <c r="AO97" s="46"/>
      <c r="AP97" s="46"/>
      <c r="AQ97" s="47"/>
      <c r="AR97" s="45">
        <v>5660</v>
      </c>
      <c r="AS97" s="46"/>
      <c r="AT97" s="46"/>
      <c r="AU97" s="46"/>
      <c r="AV97" s="47"/>
      <c r="AW97" s="45">
        <v>0</v>
      </c>
      <c r="AX97" s="46"/>
      <c r="AY97" s="46"/>
      <c r="AZ97" s="46"/>
      <c r="BA97" s="47"/>
      <c r="BB97" s="45">
        <v>0</v>
      </c>
      <c r="BC97" s="46"/>
      <c r="BD97" s="46"/>
      <c r="BE97" s="46"/>
      <c r="BF97" s="47"/>
      <c r="BG97" s="70">
        <f t="shared" si="9"/>
        <v>5660</v>
      </c>
      <c r="BH97" s="70"/>
      <c r="BI97" s="70"/>
      <c r="BJ97" s="70"/>
      <c r="BK97" s="70"/>
    </row>
    <row r="98" spans="1:79" s="21" customFormat="1" ht="12.75" customHeight="1" x14ac:dyDescent="0.25">
      <c r="A98" s="36">
        <v>2800</v>
      </c>
      <c r="B98" s="37"/>
      <c r="C98" s="37"/>
      <c r="D98" s="38"/>
      <c r="E98" s="39" t="s">
        <v>188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1"/>
      <c r="X98" s="45">
        <v>0</v>
      </c>
      <c r="Y98" s="46"/>
      <c r="Z98" s="46"/>
      <c r="AA98" s="46"/>
      <c r="AB98" s="47"/>
      <c r="AC98" s="45">
        <v>1000</v>
      </c>
      <c r="AD98" s="46"/>
      <c r="AE98" s="46"/>
      <c r="AF98" s="46"/>
      <c r="AG98" s="47"/>
      <c r="AH98" s="45">
        <v>0</v>
      </c>
      <c r="AI98" s="46"/>
      <c r="AJ98" s="46"/>
      <c r="AK98" s="46"/>
      <c r="AL98" s="47"/>
      <c r="AM98" s="45">
        <f t="shared" si="8"/>
        <v>1000</v>
      </c>
      <c r="AN98" s="46"/>
      <c r="AO98" s="46"/>
      <c r="AP98" s="46"/>
      <c r="AQ98" s="47"/>
      <c r="AR98" s="45"/>
      <c r="AS98" s="46"/>
      <c r="AT98" s="46"/>
      <c r="AU98" s="46"/>
      <c r="AV98" s="47"/>
      <c r="AW98" s="45">
        <v>1000</v>
      </c>
      <c r="AX98" s="46"/>
      <c r="AY98" s="46"/>
      <c r="AZ98" s="46"/>
      <c r="BA98" s="47"/>
      <c r="BB98" s="45">
        <v>0</v>
      </c>
      <c r="BC98" s="46"/>
      <c r="BD98" s="46"/>
      <c r="BE98" s="46"/>
      <c r="BF98" s="47"/>
      <c r="BG98" s="70">
        <f t="shared" si="9"/>
        <v>1000</v>
      </c>
      <c r="BH98" s="70"/>
      <c r="BI98" s="70"/>
      <c r="BJ98" s="70"/>
      <c r="BK98" s="70"/>
    </row>
    <row r="99" spans="1:79" s="21" customFormat="1" ht="25" customHeight="1" x14ac:dyDescent="0.25">
      <c r="A99" s="36">
        <v>3110</v>
      </c>
      <c r="B99" s="37"/>
      <c r="C99" s="37"/>
      <c r="D99" s="38"/>
      <c r="E99" s="39" t="s">
        <v>189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45">
        <v>0</v>
      </c>
      <c r="Y99" s="46"/>
      <c r="Z99" s="46"/>
      <c r="AA99" s="46"/>
      <c r="AB99" s="47"/>
      <c r="AC99" s="45">
        <v>0</v>
      </c>
      <c r="AD99" s="46"/>
      <c r="AE99" s="46"/>
      <c r="AF99" s="46"/>
      <c r="AG99" s="47"/>
      <c r="AH99" s="45">
        <v>0</v>
      </c>
      <c r="AI99" s="46"/>
      <c r="AJ99" s="46"/>
      <c r="AK99" s="46"/>
      <c r="AL99" s="47"/>
      <c r="AM99" s="45">
        <f t="shared" si="8"/>
        <v>0</v>
      </c>
      <c r="AN99" s="46"/>
      <c r="AO99" s="46"/>
      <c r="AP99" s="46"/>
      <c r="AQ99" s="47"/>
      <c r="AR99" s="45">
        <v>0</v>
      </c>
      <c r="AS99" s="46"/>
      <c r="AT99" s="46"/>
      <c r="AU99" s="46"/>
      <c r="AV99" s="47"/>
      <c r="AW99" s="45">
        <v>0</v>
      </c>
      <c r="AX99" s="46"/>
      <c r="AY99" s="46"/>
      <c r="AZ99" s="46"/>
      <c r="BA99" s="47"/>
      <c r="BB99" s="45">
        <v>0</v>
      </c>
      <c r="BC99" s="46"/>
      <c r="BD99" s="46"/>
      <c r="BE99" s="46"/>
      <c r="BF99" s="47"/>
      <c r="BG99" s="70">
        <f t="shared" si="9"/>
        <v>0</v>
      </c>
      <c r="BH99" s="70"/>
      <c r="BI99" s="70"/>
      <c r="BJ99" s="70"/>
      <c r="BK99" s="70"/>
    </row>
    <row r="100" spans="1:79" s="21" customFormat="1" ht="12.75" customHeight="1" x14ac:dyDescent="0.25">
      <c r="A100" s="36">
        <v>3132</v>
      </c>
      <c r="B100" s="37"/>
      <c r="C100" s="37"/>
      <c r="D100" s="38"/>
      <c r="E100" s="39" t="s">
        <v>190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1"/>
      <c r="X100" s="45">
        <v>0</v>
      </c>
      <c r="Y100" s="46"/>
      <c r="Z100" s="46"/>
      <c r="AA100" s="46"/>
      <c r="AB100" s="47"/>
      <c r="AC100" s="45">
        <v>0</v>
      </c>
      <c r="AD100" s="46"/>
      <c r="AE100" s="46"/>
      <c r="AF100" s="46"/>
      <c r="AG100" s="47"/>
      <c r="AH100" s="45">
        <v>0</v>
      </c>
      <c r="AI100" s="46"/>
      <c r="AJ100" s="46"/>
      <c r="AK100" s="46"/>
      <c r="AL100" s="47"/>
      <c r="AM100" s="45">
        <f t="shared" si="8"/>
        <v>0</v>
      </c>
      <c r="AN100" s="46"/>
      <c r="AO100" s="46"/>
      <c r="AP100" s="46"/>
      <c r="AQ100" s="47"/>
      <c r="AR100" s="45">
        <v>0</v>
      </c>
      <c r="AS100" s="46"/>
      <c r="AT100" s="46"/>
      <c r="AU100" s="46"/>
      <c r="AV100" s="47"/>
      <c r="AW100" s="45">
        <v>0</v>
      </c>
      <c r="AX100" s="46"/>
      <c r="AY100" s="46"/>
      <c r="AZ100" s="46"/>
      <c r="BA100" s="47"/>
      <c r="BB100" s="45">
        <v>0</v>
      </c>
      <c r="BC100" s="46"/>
      <c r="BD100" s="46"/>
      <c r="BE100" s="46"/>
      <c r="BF100" s="47"/>
      <c r="BG100" s="70">
        <f t="shared" si="9"/>
        <v>0</v>
      </c>
      <c r="BH100" s="70"/>
      <c r="BI100" s="70"/>
      <c r="BJ100" s="70"/>
      <c r="BK100" s="70"/>
    </row>
    <row r="101" spans="1:79" s="21" customFormat="1" ht="12.75" customHeight="1" x14ac:dyDescent="0.25">
      <c r="A101" s="36">
        <v>3142</v>
      </c>
      <c r="B101" s="37"/>
      <c r="C101" s="37"/>
      <c r="D101" s="38"/>
      <c r="E101" s="39" t="s">
        <v>191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45">
        <v>0</v>
      </c>
      <c r="Y101" s="46"/>
      <c r="Z101" s="46"/>
      <c r="AA101" s="46"/>
      <c r="AB101" s="47"/>
      <c r="AC101" s="45">
        <v>0</v>
      </c>
      <c r="AD101" s="46"/>
      <c r="AE101" s="46"/>
      <c r="AF101" s="46"/>
      <c r="AG101" s="47"/>
      <c r="AH101" s="45">
        <v>0</v>
      </c>
      <c r="AI101" s="46"/>
      <c r="AJ101" s="46"/>
      <c r="AK101" s="46"/>
      <c r="AL101" s="47"/>
      <c r="AM101" s="45">
        <f t="shared" si="8"/>
        <v>0</v>
      </c>
      <c r="AN101" s="46"/>
      <c r="AO101" s="46"/>
      <c r="AP101" s="46"/>
      <c r="AQ101" s="47"/>
      <c r="AR101" s="45">
        <v>0</v>
      </c>
      <c r="AS101" s="46"/>
      <c r="AT101" s="46"/>
      <c r="AU101" s="46"/>
      <c r="AV101" s="47"/>
      <c r="AW101" s="45">
        <v>0</v>
      </c>
      <c r="AX101" s="46"/>
      <c r="AY101" s="46"/>
      <c r="AZ101" s="46"/>
      <c r="BA101" s="47"/>
      <c r="BB101" s="45">
        <v>0</v>
      </c>
      <c r="BC101" s="46"/>
      <c r="BD101" s="46"/>
      <c r="BE101" s="46"/>
      <c r="BF101" s="47"/>
      <c r="BG101" s="70">
        <f t="shared" si="9"/>
        <v>0</v>
      </c>
      <c r="BH101" s="70"/>
      <c r="BI101" s="70"/>
      <c r="BJ101" s="70"/>
      <c r="BK101" s="70"/>
    </row>
    <row r="102" spans="1:79" s="22" customFormat="1" ht="12.75" customHeight="1" x14ac:dyDescent="0.25">
      <c r="A102" s="79"/>
      <c r="B102" s="80"/>
      <c r="C102" s="80"/>
      <c r="D102" s="81"/>
      <c r="E102" s="55" t="s">
        <v>147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7"/>
      <c r="X102" s="119">
        <f>X89+X90+X91+X92+X93+X94+X95+X96+X97</f>
        <v>6405409</v>
      </c>
      <c r="Y102" s="120"/>
      <c r="Z102" s="120"/>
      <c r="AA102" s="120"/>
      <c r="AB102" s="121"/>
      <c r="AC102" s="119">
        <f>AC89+AC90+AC91+AC92+AC93+AC94+AC95+AC96+AC97+AC98</f>
        <v>421200</v>
      </c>
      <c r="AD102" s="120"/>
      <c r="AE102" s="120"/>
      <c r="AF102" s="120"/>
      <c r="AG102" s="121"/>
      <c r="AH102" s="119">
        <v>0</v>
      </c>
      <c r="AI102" s="120"/>
      <c r="AJ102" s="120"/>
      <c r="AK102" s="120"/>
      <c r="AL102" s="121"/>
      <c r="AM102" s="119">
        <f t="shared" si="8"/>
        <v>6826609</v>
      </c>
      <c r="AN102" s="120"/>
      <c r="AO102" s="120"/>
      <c r="AP102" s="120"/>
      <c r="AQ102" s="121"/>
      <c r="AR102" s="119">
        <f>AR89+AR90+AR91+AR92+AR93+AR94+AR95+AR96+AR97+AR98</f>
        <v>6755451</v>
      </c>
      <c r="AS102" s="120"/>
      <c r="AT102" s="120"/>
      <c r="AU102" s="120"/>
      <c r="AV102" s="121"/>
      <c r="AW102" s="119">
        <f>AW89+AW90+AW91+AW92+AW93+AW94+AW95+AW96+AW97+AW98</f>
        <v>421200</v>
      </c>
      <c r="AX102" s="120"/>
      <c r="AY102" s="120"/>
      <c r="AZ102" s="120"/>
      <c r="BA102" s="121"/>
      <c r="BB102" s="119">
        <v>0</v>
      </c>
      <c r="BC102" s="120"/>
      <c r="BD102" s="120"/>
      <c r="BE102" s="120"/>
      <c r="BF102" s="121"/>
      <c r="BG102" s="69">
        <f t="shared" si="9"/>
        <v>7176651</v>
      </c>
      <c r="BH102" s="69"/>
      <c r="BI102" s="69"/>
      <c r="BJ102" s="69"/>
      <c r="BK102" s="69"/>
    </row>
    <row r="103" spans="1:79" s="20" customFormat="1" ht="13" x14ac:dyDescent="0.3"/>
    <row r="104" spans="1:79" s="20" customFormat="1" ht="14.25" customHeight="1" x14ac:dyDescent="0.3">
      <c r="A104" s="133" t="s">
        <v>280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</row>
    <row r="105" spans="1:79" s="20" customFormat="1" ht="15" customHeight="1" x14ac:dyDescent="0.3">
      <c r="A105" s="129" t="s">
        <v>251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</row>
    <row r="106" spans="1:79" s="25" customFormat="1" ht="23.15" customHeight="1" x14ac:dyDescent="0.25">
      <c r="A106" s="174" t="s">
        <v>119</v>
      </c>
      <c r="B106" s="175"/>
      <c r="C106" s="175"/>
      <c r="D106" s="175"/>
      <c r="E106" s="176"/>
      <c r="F106" s="174" t="s">
        <v>19</v>
      </c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6"/>
      <c r="X106" s="64" t="s">
        <v>273</v>
      </c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48" t="s">
        <v>278</v>
      </c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50"/>
    </row>
    <row r="107" spans="1:79" s="25" customFormat="1" ht="33" customHeight="1" x14ac:dyDescent="0.25">
      <c r="A107" s="177"/>
      <c r="B107" s="178"/>
      <c r="C107" s="178"/>
      <c r="D107" s="178"/>
      <c r="E107" s="179"/>
      <c r="F107" s="177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9"/>
      <c r="X107" s="48" t="s">
        <v>4</v>
      </c>
      <c r="Y107" s="49"/>
      <c r="Z107" s="49"/>
      <c r="AA107" s="49"/>
      <c r="AB107" s="50"/>
      <c r="AC107" s="48" t="s">
        <v>3</v>
      </c>
      <c r="AD107" s="49"/>
      <c r="AE107" s="49"/>
      <c r="AF107" s="49"/>
      <c r="AG107" s="50"/>
      <c r="AH107" s="48" t="s">
        <v>116</v>
      </c>
      <c r="AI107" s="49"/>
      <c r="AJ107" s="49"/>
      <c r="AK107" s="49"/>
      <c r="AL107" s="50"/>
      <c r="AM107" s="48" t="s">
        <v>5</v>
      </c>
      <c r="AN107" s="49"/>
      <c r="AO107" s="49"/>
      <c r="AP107" s="49"/>
      <c r="AQ107" s="50"/>
      <c r="AR107" s="48" t="s">
        <v>4</v>
      </c>
      <c r="AS107" s="49"/>
      <c r="AT107" s="49"/>
      <c r="AU107" s="49"/>
      <c r="AV107" s="50"/>
      <c r="AW107" s="48" t="s">
        <v>3</v>
      </c>
      <c r="AX107" s="49"/>
      <c r="AY107" s="49"/>
      <c r="AZ107" s="49"/>
      <c r="BA107" s="50"/>
      <c r="BB107" s="64" t="s">
        <v>116</v>
      </c>
      <c r="BC107" s="64"/>
      <c r="BD107" s="64"/>
      <c r="BE107" s="64"/>
      <c r="BF107" s="64"/>
      <c r="BG107" s="48" t="s">
        <v>96</v>
      </c>
      <c r="BH107" s="49"/>
      <c r="BI107" s="49"/>
      <c r="BJ107" s="49"/>
      <c r="BK107" s="50"/>
    </row>
    <row r="108" spans="1:79" s="25" customFormat="1" ht="15" customHeight="1" x14ac:dyDescent="0.25">
      <c r="A108" s="48">
        <v>1</v>
      </c>
      <c r="B108" s="49"/>
      <c r="C108" s="49"/>
      <c r="D108" s="49"/>
      <c r="E108" s="50"/>
      <c r="F108" s="48">
        <v>2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50"/>
      <c r="X108" s="48">
        <v>3</v>
      </c>
      <c r="Y108" s="49"/>
      <c r="Z108" s="49"/>
      <c r="AA108" s="49"/>
      <c r="AB108" s="50"/>
      <c r="AC108" s="48">
        <v>4</v>
      </c>
      <c r="AD108" s="49"/>
      <c r="AE108" s="49"/>
      <c r="AF108" s="49"/>
      <c r="AG108" s="50"/>
      <c r="AH108" s="48">
        <v>5</v>
      </c>
      <c r="AI108" s="49"/>
      <c r="AJ108" s="49"/>
      <c r="AK108" s="49"/>
      <c r="AL108" s="50"/>
      <c r="AM108" s="48">
        <v>6</v>
      </c>
      <c r="AN108" s="49"/>
      <c r="AO108" s="49"/>
      <c r="AP108" s="49"/>
      <c r="AQ108" s="50"/>
      <c r="AR108" s="48">
        <v>7</v>
      </c>
      <c r="AS108" s="49"/>
      <c r="AT108" s="49"/>
      <c r="AU108" s="49"/>
      <c r="AV108" s="50"/>
      <c r="AW108" s="48">
        <v>8</v>
      </c>
      <c r="AX108" s="49"/>
      <c r="AY108" s="49"/>
      <c r="AZ108" s="49"/>
      <c r="BA108" s="50"/>
      <c r="BB108" s="48">
        <v>9</v>
      </c>
      <c r="BC108" s="49"/>
      <c r="BD108" s="49"/>
      <c r="BE108" s="49"/>
      <c r="BF108" s="50"/>
      <c r="BG108" s="48">
        <v>10</v>
      </c>
      <c r="BH108" s="49"/>
      <c r="BI108" s="49"/>
      <c r="BJ108" s="49"/>
      <c r="BK108" s="50"/>
    </row>
    <row r="109" spans="1:79" s="25" customFormat="1" ht="15" hidden="1" customHeight="1" x14ac:dyDescent="0.25">
      <c r="A109" s="48" t="s">
        <v>64</v>
      </c>
      <c r="B109" s="49"/>
      <c r="C109" s="49"/>
      <c r="D109" s="49"/>
      <c r="E109" s="50"/>
      <c r="F109" s="48" t="s">
        <v>57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50"/>
      <c r="X109" s="48" t="s">
        <v>60</v>
      </c>
      <c r="Y109" s="49"/>
      <c r="Z109" s="49"/>
      <c r="AA109" s="49"/>
      <c r="AB109" s="50"/>
      <c r="AC109" s="48" t="s">
        <v>61</v>
      </c>
      <c r="AD109" s="49"/>
      <c r="AE109" s="49"/>
      <c r="AF109" s="49"/>
      <c r="AG109" s="50"/>
      <c r="AH109" s="48" t="s">
        <v>94</v>
      </c>
      <c r="AI109" s="49"/>
      <c r="AJ109" s="49"/>
      <c r="AK109" s="49"/>
      <c r="AL109" s="50"/>
      <c r="AM109" s="165" t="s">
        <v>171</v>
      </c>
      <c r="AN109" s="166"/>
      <c r="AO109" s="166"/>
      <c r="AP109" s="166"/>
      <c r="AQ109" s="167"/>
      <c r="AR109" s="48" t="s">
        <v>62</v>
      </c>
      <c r="AS109" s="49"/>
      <c r="AT109" s="49"/>
      <c r="AU109" s="49"/>
      <c r="AV109" s="50"/>
      <c r="AW109" s="48" t="s">
        <v>63</v>
      </c>
      <c r="AX109" s="49"/>
      <c r="AY109" s="49"/>
      <c r="AZ109" s="49"/>
      <c r="BA109" s="50"/>
      <c r="BB109" s="48" t="s">
        <v>95</v>
      </c>
      <c r="BC109" s="49"/>
      <c r="BD109" s="49"/>
      <c r="BE109" s="49"/>
      <c r="BF109" s="50"/>
      <c r="BG109" s="165" t="s">
        <v>171</v>
      </c>
      <c r="BH109" s="166"/>
      <c r="BI109" s="166"/>
      <c r="BJ109" s="166"/>
      <c r="BK109" s="167"/>
      <c r="CA109" s="25" t="s">
        <v>31</v>
      </c>
    </row>
    <row r="110" spans="1:79" s="27" customFormat="1" ht="12.75" customHeight="1" x14ac:dyDescent="0.25">
      <c r="A110" s="168"/>
      <c r="B110" s="169"/>
      <c r="C110" s="169"/>
      <c r="D110" s="169"/>
      <c r="E110" s="170"/>
      <c r="F110" s="168" t="s">
        <v>147</v>
      </c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70"/>
      <c r="X110" s="171"/>
      <c r="Y110" s="172"/>
      <c r="Z110" s="172"/>
      <c r="AA110" s="172"/>
      <c r="AB110" s="173"/>
      <c r="AC110" s="171"/>
      <c r="AD110" s="172"/>
      <c r="AE110" s="172"/>
      <c r="AF110" s="172"/>
      <c r="AG110" s="173"/>
      <c r="AH110" s="164"/>
      <c r="AI110" s="164"/>
      <c r="AJ110" s="164"/>
      <c r="AK110" s="164"/>
      <c r="AL110" s="164"/>
      <c r="AM110" s="164">
        <f>IF(ISNUMBER(X110),X110,0)+IF(ISNUMBER(AC110),AC110,0)</f>
        <v>0</v>
      </c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>
        <f>IF(ISNUMBER(AR110),AR110,0)+IF(ISNUMBER(AW110),AW110,0)</f>
        <v>0</v>
      </c>
      <c r="BH110" s="164"/>
      <c r="BI110" s="164"/>
      <c r="BJ110" s="164"/>
      <c r="BK110" s="164"/>
      <c r="CA110" s="27" t="s">
        <v>32</v>
      </c>
    </row>
    <row r="111" spans="1:79" s="20" customFormat="1" ht="13" x14ac:dyDescent="0.3"/>
    <row r="112" spans="1:79" s="20" customFormat="1" ht="13" hidden="1" x14ac:dyDescent="0.3"/>
    <row r="113" spans="1:79" s="20" customFormat="1" ht="14.25" customHeight="1" x14ac:dyDescent="0.3">
      <c r="A113" s="133" t="s">
        <v>120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</row>
    <row r="114" spans="1:79" s="20" customFormat="1" ht="14.25" customHeight="1" x14ac:dyDescent="0.3">
      <c r="A114" s="133" t="s">
        <v>265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</row>
    <row r="115" spans="1:79" s="20" customFormat="1" ht="15" customHeight="1" x14ac:dyDescent="0.3">
      <c r="A115" s="129" t="s">
        <v>251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</row>
    <row r="116" spans="1:79" s="26" customFormat="1" ht="23.15" customHeight="1" x14ac:dyDescent="0.25">
      <c r="A116" s="150" t="s">
        <v>6</v>
      </c>
      <c r="B116" s="151"/>
      <c r="C116" s="151"/>
      <c r="D116" s="150" t="s">
        <v>121</v>
      </c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2"/>
      <c r="U116" s="89" t="s">
        <v>252</v>
      </c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1"/>
      <c r="AN116" s="89" t="s">
        <v>255</v>
      </c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1"/>
      <c r="BG116" s="68" t="s">
        <v>262</v>
      </c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9" s="26" customFormat="1" ht="43.5" customHeight="1" x14ac:dyDescent="0.25">
      <c r="A117" s="153"/>
      <c r="B117" s="154"/>
      <c r="C117" s="154"/>
      <c r="D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5"/>
      <c r="U117" s="89" t="s">
        <v>4</v>
      </c>
      <c r="V117" s="90"/>
      <c r="W117" s="90"/>
      <c r="X117" s="90"/>
      <c r="Y117" s="91"/>
      <c r="Z117" s="89" t="s">
        <v>3</v>
      </c>
      <c r="AA117" s="90"/>
      <c r="AB117" s="90"/>
      <c r="AC117" s="90"/>
      <c r="AD117" s="91"/>
      <c r="AE117" s="89" t="s">
        <v>116</v>
      </c>
      <c r="AF117" s="90"/>
      <c r="AG117" s="90"/>
      <c r="AH117" s="91"/>
      <c r="AI117" s="89" t="s">
        <v>5</v>
      </c>
      <c r="AJ117" s="90"/>
      <c r="AK117" s="90"/>
      <c r="AL117" s="90"/>
      <c r="AM117" s="91"/>
      <c r="AN117" s="89" t="s">
        <v>4</v>
      </c>
      <c r="AO117" s="90"/>
      <c r="AP117" s="90"/>
      <c r="AQ117" s="90"/>
      <c r="AR117" s="91"/>
      <c r="AS117" s="89" t="s">
        <v>3</v>
      </c>
      <c r="AT117" s="90"/>
      <c r="AU117" s="90"/>
      <c r="AV117" s="90"/>
      <c r="AW117" s="91"/>
      <c r="AX117" s="89" t="s">
        <v>116</v>
      </c>
      <c r="AY117" s="90"/>
      <c r="AZ117" s="90"/>
      <c r="BA117" s="91"/>
      <c r="BB117" s="89" t="s">
        <v>96</v>
      </c>
      <c r="BC117" s="90"/>
      <c r="BD117" s="90"/>
      <c r="BE117" s="90"/>
      <c r="BF117" s="91"/>
      <c r="BG117" s="89" t="s">
        <v>4</v>
      </c>
      <c r="BH117" s="90"/>
      <c r="BI117" s="90"/>
      <c r="BJ117" s="90"/>
      <c r="BK117" s="91"/>
      <c r="BL117" s="68" t="s">
        <v>3</v>
      </c>
      <c r="BM117" s="68"/>
      <c r="BN117" s="68"/>
      <c r="BO117" s="68"/>
      <c r="BP117" s="68"/>
      <c r="BQ117" s="68" t="s">
        <v>116</v>
      </c>
      <c r="BR117" s="68"/>
      <c r="BS117" s="68"/>
      <c r="BT117" s="68"/>
      <c r="BU117" s="89" t="s">
        <v>97</v>
      </c>
      <c r="BV117" s="90"/>
      <c r="BW117" s="90"/>
      <c r="BX117" s="90"/>
      <c r="BY117" s="91"/>
    </row>
    <row r="118" spans="1:79" s="25" customFormat="1" ht="15" customHeight="1" x14ac:dyDescent="0.25">
      <c r="A118" s="48">
        <v>1</v>
      </c>
      <c r="B118" s="49"/>
      <c r="C118" s="49"/>
      <c r="D118" s="48">
        <v>2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50"/>
      <c r="U118" s="48">
        <v>3</v>
      </c>
      <c r="V118" s="49"/>
      <c r="W118" s="49"/>
      <c r="X118" s="49"/>
      <c r="Y118" s="50"/>
      <c r="Z118" s="48">
        <v>4</v>
      </c>
      <c r="AA118" s="49"/>
      <c r="AB118" s="49"/>
      <c r="AC118" s="49"/>
      <c r="AD118" s="50"/>
      <c r="AE118" s="48">
        <v>5</v>
      </c>
      <c r="AF118" s="49"/>
      <c r="AG118" s="49"/>
      <c r="AH118" s="50"/>
      <c r="AI118" s="48">
        <v>6</v>
      </c>
      <c r="AJ118" s="49"/>
      <c r="AK118" s="49"/>
      <c r="AL118" s="49"/>
      <c r="AM118" s="50"/>
      <c r="AN118" s="48">
        <v>7</v>
      </c>
      <c r="AO118" s="49"/>
      <c r="AP118" s="49"/>
      <c r="AQ118" s="49"/>
      <c r="AR118" s="50"/>
      <c r="AS118" s="48">
        <v>8</v>
      </c>
      <c r="AT118" s="49"/>
      <c r="AU118" s="49"/>
      <c r="AV118" s="49"/>
      <c r="AW118" s="50"/>
      <c r="AX118" s="64">
        <v>9</v>
      </c>
      <c r="AY118" s="64"/>
      <c r="AZ118" s="64"/>
      <c r="BA118" s="64"/>
      <c r="BB118" s="48">
        <v>10</v>
      </c>
      <c r="BC118" s="49"/>
      <c r="BD118" s="49"/>
      <c r="BE118" s="49"/>
      <c r="BF118" s="50"/>
      <c r="BG118" s="48">
        <v>11</v>
      </c>
      <c r="BH118" s="49"/>
      <c r="BI118" s="49"/>
      <c r="BJ118" s="49"/>
      <c r="BK118" s="50"/>
      <c r="BL118" s="64">
        <v>12</v>
      </c>
      <c r="BM118" s="64"/>
      <c r="BN118" s="64"/>
      <c r="BO118" s="64"/>
      <c r="BP118" s="64"/>
      <c r="BQ118" s="48">
        <v>13</v>
      </c>
      <c r="BR118" s="49"/>
      <c r="BS118" s="49"/>
      <c r="BT118" s="50"/>
      <c r="BU118" s="48">
        <v>14</v>
      </c>
      <c r="BV118" s="49"/>
      <c r="BW118" s="49"/>
      <c r="BX118" s="49"/>
      <c r="BY118" s="50"/>
    </row>
    <row r="119" spans="1:79" s="20" customFormat="1" ht="14.25" hidden="1" customHeight="1" x14ac:dyDescent="0.3">
      <c r="A119" s="36" t="s">
        <v>69</v>
      </c>
      <c r="B119" s="37"/>
      <c r="C119" s="37"/>
      <c r="D119" s="36" t="s">
        <v>57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  <c r="U119" s="59" t="s">
        <v>65</v>
      </c>
      <c r="V119" s="59"/>
      <c r="W119" s="59"/>
      <c r="X119" s="59"/>
      <c r="Y119" s="59"/>
      <c r="Z119" s="59" t="s">
        <v>66</v>
      </c>
      <c r="AA119" s="59"/>
      <c r="AB119" s="59"/>
      <c r="AC119" s="59"/>
      <c r="AD119" s="59"/>
      <c r="AE119" s="59" t="s">
        <v>91</v>
      </c>
      <c r="AF119" s="59"/>
      <c r="AG119" s="59"/>
      <c r="AH119" s="59"/>
      <c r="AI119" s="82" t="s">
        <v>170</v>
      </c>
      <c r="AJ119" s="82"/>
      <c r="AK119" s="82"/>
      <c r="AL119" s="82"/>
      <c r="AM119" s="82"/>
      <c r="AN119" s="59" t="s">
        <v>67</v>
      </c>
      <c r="AO119" s="59"/>
      <c r="AP119" s="59"/>
      <c r="AQ119" s="59"/>
      <c r="AR119" s="59"/>
      <c r="AS119" s="59" t="s">
        <v>68</v>
      </c>
      <c r="AT119" s="59"/>
      <c r="AU119" s="59"/>
      <c r="AV119" s="59"/>
      <c r="AW119" s="59"/>
      <c r="AX119" s="59" t="s">
        <v>92</v>
      </c>
      <c r="AY119" s="59"/>
      <c r="AZ119" s="59"/>
      <c r="BA119" s="59"/>
      <c r="BB119" s="82" t="s">
        <v>170</v>
      </c>
      <c r="BC119" s="82"/>
      <c r="BD119" s="82"/>
      <c r="BE119" s="82"/>
      <c r="BF119" s="82"/>
      <c r="BG119" s="59" t="s">
        <v>58</v>
      </c>
      <c r="BH119" s="59"/>
      <c r="BI119" s="59"/>
      <c r="BJ119" s="59"/>
      <c r="BK119" s="59"/>
      <c r="BL119" s="59" t="s">
        <v>59</v>
      </c>
      <c r="BM119" s="59"/>
      <c r="BN119" s="59"/>
      <c r="BO119" s="59"/>
      <c r="BP119" s="59"/>
      <c r="BQ119" s="59" t="s">
        <v>93</v>
      </c>
      <c r="BR119" s="59"/>
      <c r="BS119" s="59"/>
      <c r="BT119" s="59"/>
      <c r="BU119" s="82" t="s">
        <v>170</v>
      </c>
      <c r="BV119" s="82"/>
      <c r="BW119" s="82"/>
      <c r="BX119" s="82"/>
      <c r="BY119" s="82"/>
      <c r="CA119" s="20" t="s">
        <v>33</v>
      </c>
    </row>
    <row r="120" spans="1:79" s="21" customFormat="1" ht="28" hidden="1" customHeight="1" x14ac:dyDescent="0.25">
      <c r="A120" s="36">
        <v>1</v>
      </c>
      <c r="B120" s="37"/>
      <c r="C120" s="37"/>
      <c r="D120" s="65" t="s">
        <v>192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7"/>
      <c r="U120" s="45">
        <v>0</v>
      </c>
      <c r="V120" s="46"/>
      <c r="W120" s="46"/>
      <c r="X120" s="46"/>
      <c r="Y120" s="47"/>
      <c r="Z120" s="45">
        <v>0</v>
      </c>
      <c r="AA120" s="46"/>
      <c r="AB120" s="46"/>
      <c r="AC120" s="46"/>
      <c r="AD120" s="47"/>
      <c r="AE120" s="45">
        <v>0</v>
      </c>
      <c r="AF120" s="46"/>
      <c r="AG120" s="46"/>
      <c r="AH120" s="47"/>
      <c r="AI120" s="45">
        <f t="shared" ref="AI120:AI127" si="10">IF(ISNUMBER(U120),U120,0)+IF(ISNUMBER(Z120),Z120,0)</f>
        <v>0</v>
      </c>
      <c r="AJ120" s="46"/>
      <c r="AK120" s="46"/>
      <c r="AL120" s="46"/>
      <c r="AM120" s="47"/>
      <c r="AN120" s="45">
        <v>0</v>
      </c>
      <c r="AO120" s="46"/>
      <c r="AP120" s="46"/>
      <c r="AQ120" s="46"/>
      <c r="AR120" s="47"/>
      <c r="AS120" s="45">
        <v>0</v>
      </c>
      <c r="AT120" s="46"/>
      <c r="AU120" s="46"/>
      <c r="AV120" s="46"/>
      <c r="AW120" s="47"/>
      <c r="AX120" s="45">
        <v>0</v>
      </c>
      <c r="AY120" s="46"/>
      <c r="AZ120" s="46"/>
      <c r="BA120" s="47"/>
      <c r="BB120" s="45">
        <f t="shared" ref="BB120:BB127" si="11">IF(ISNUMBER(AN120),AN120,0)+IF(ISNUMBER(AS120),AS120,0)</f>
        <v>0</v>
      </c>
      <c r="BC120" s="46"/>
      <c r="BD120" s="46"/>
      <c r="BE120" s="46"/>
      <c r="BF120" s="47"/>
      <c r="BG120" s="45">
        <v>0</v>
      </c>
      <c r="BH120" s="46"/>
      <c r="BI120" s="46"/>
      <c r="BJ120" s="46"/>
      <c r="BK120" s="47"/>
      <c r="BL120" s="45">
        <v>0</v>
      </c>
      <c r="BM120" s="46"/>
      <c r="BN120" s="46"/>
      <c r="BO120" s="46"/>
      <c r="BP120" s="47"/>
      <c r="BQ120" s="45">
        <v>0</v>
      </c>
      <c r="BR120" s="46"/>
      <c r="BS120" s="46"/>
      <c r="BT120" s="47"/>
      <c r="BU120" s="45">
        <f t="shared" ref="BU120:BU127" si="12">IF(ISNUMBER(BG120),BG120,0)+IF(ISNUMBER(BL120),BL120,0)</f>
        <v>0</v>
      </c>
      <c r="BV120" s="46"/>
      <c r="BW120" s="46"/>
      <c r="BX120" s="46"/>
      <c r="BY120" s="47"/>
      <c r="CA120" s="21" t="s">
        <v>34</v>
      </c>
    </row>
    <row r="121" spans="1:79" s="21" customFormat="1" ht="28.5" hidden="1" customHeight="1" x14ac:dyDescent="0.25">
      <c r="A121" s="36">
        <v>2</v>
      </c>
      <c r="B121" s="37"/>
      <c r="C121" s="37"/>
      <c r="D121" s="65" t="s">
        <v>193</v>
      </c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7"/>
      <c r="U121" s="45">
        <v>0</v>
      </c>
      <c r="V121" s="46"/>
      <c r="W121" s="46"/>
      <c r="X121" s="46"/>
      <c r="Y121" s="47"/>
      <c r="Z121" s="45">
        <v>0</v>
      </c>
      <c r="AA121" s="46"/>
      <c r="AB121" s="46"/>
      <c r="AC121" s="46"/>
      <c r="AD121" s="47"/>
      <c r="AE121" s="45">
        <v>0</v>
      </c>
      <c r="AF121" s="46"/>
      <c r="AG121" s="46"/>
      <c r="AH121" s="47"/>
      <c r="AI121" s="45">
        <f t="shared" si="10"/>
        <v>0</v>
      </c>
      <c r="AJ121" s="46"/>
      <c r="AK121" s="46"/>
      <c r="AL121" s="46"/>
      <c r="AM121" s="47"/>
      <c r="AN121" s="45">
        <v>0</v>
      </c>
      <c r="AO121" s="46"/>
      <c r="AP121" s="46"/>
      <c r="AQ121" s="46"/>
      <c r="AR121" s="47"/>
      <c r="AS121" s="45">
        <v>0</v>
      </c>
      <c r="AT121" s="46"/>
      <c r="AU121" s="46"/>
      <c r="AV121" s="46"/>
      <c r="AW121" s="47"/>
      <c r="AX121" s="45">
        <v>0</v>
      </c>
      <c r="AY121" s="46"/>
      <c r="AZ121" s="46"/>
      <c r="BA121" s="47"/>
      <c r="BB121" s="45">
        <f t="shared" si="11"/>
        <v>0</v>
      </c>
      <c r="BC121" s="46"/>
      <c r="BD121" s="46"/>
      <c r="BE121" s="46"/>
      <c r="BF121" s="47"/>
      <c r="BG121" s="45">
        <v>0</v>
      </c>
      <c r="BH121" s="46"/>
      <c r="BI121" s="46"/>
      <c r="BJ121" s="46"/>
      <c r="BK121" s="47"/>
      <c r="BL121" s="45">
        <v>0</v>
      </c>
      <c r="BM121" s="46"/>
      <c r="BN121" s="46"/>
      <c r="BO121" s="46"/>
      <c r="BP121" s="47"/>
      <c r="BQ121" s="45">
        <v>0</v>
      </c>
      <c r="BR121" s="46"/>
      <c r="BS121" s="46"/>
      <c r="BT121" s="47"/>
      <c r="BU121" s="45">
        <f t="shared" si="12"/>
        <v>0</v>
      </c>
      <c r="BV121" s="46"/>
      <c r="BW121" s="46"/>
      <c r="BX121" s="46"/>
      <c r="BY121" s="47"/>
    </row>
    <row r="122" spans="1:79" s="21" customFormat="1" ht="44.15" customHeight="1" x14ac:dyDescent="0.25">
      <c r="A122" s="36">
        <v>1</v>
      </c>
      <c r="B122" s="37"/>
      <c r="C122" s="37"/>
      <c r="D122" s="65" t="s">
        <v>194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7"/>
      <c r="U122" s="45">
        <v>4427202</v>
      </c>
      <c r="V122" s="46"/>
      <c r="W122" s="46"/>
      <c r="X122" s="46"/>
      <c r="Y122" s="47"/>
      <c r="Z122" s="45">
        <v>393591</v>
      </c>
      <c r="AA122" s="46"/>
      <c r="AB122" s="46"/>
      <c r="AC122" s="46"/>
      <c r="AD122" s="47"/>
      <c r="AE122" s="45">
        <v>0</v>
      </c>
      <c r="AF122" s="46"/>
      <c r="AG122" s="46"/>
      <c r="AH122" s="47"/>
      <c r="AI122" s="45">
        <f t="shared" si="10"/>
        <v>4820793</v>
      </c>
      <c r="AJ122" s="46"/>
      <c r="AK122" s="46"/>
      <c r="AL122" s="46"/>
      <c r="AM122" s="47"/>
      <c r="AN122" s="45">
        <v>5368723</v>
      </c>
      <c r="AO122" s="46"/>
      <c r="AP122" s="46"/>
      <c r="AQ122" s="46"/>
      <c r="AR122" s="47"/>
      <c r="AS122" s="45">
        <v>418740</v>
      </c>
      <c r="AT122" s="46"/>
      <c r="AU122" s="46"/>
      <c r="AV122" s="46"/>
      <c r="AW122" s="47"/>
      <c r="AX122" s="45">
        <v>0</v>
      </c>
      <c r="AY122" s="46"/>
      <c r="AZ122" s="46"/>
      <c r="BA122" s="47"/>
      <c r="BB122" s="45">
        <f t="shared" si="11"/>
        <v>5787463</v>
      </c>
      <c r="BC122" s="46"/>
      <c r="BD122" s="46"/>
      <c r="BE122" s="46"/>
      <c r="BF122" s="47"/>
      <c r="BG122" s="45">
        <f>BG73</f>
        <v>5976842</v>
      </c>
      <c r="BH122" s="46"/>
      <c r="BI122" s="46"/>
      <c r="BJ122" s="46"/>
      <c r="BK122" s="47"/>
      <c r="BL122" s="45">
        <f>BL73</f>
        <v>421200</v>
      </c>
      <c r="BM122" s="46"/>
      <c r="BN122" s="46"/>
      <c r="BO122" s="46"/>
      <c r="BP122" s="47"/>
      <c r="BQ122" s="45">
        <v>0</v>
      </c>
      <c r="BR122" s="46"/>
      <c r="BS122" s="46"/>
      <c r="BT122" s="47"/>
      <c r="BU122" s="45">
        <f t="shared" si="12"/>
        <v>6398042</v>
      </c>
      <c r="BV122" s="46"/>
      <c r="BW122" s="46"/>
      <c r="BX122" s="46"/>
      <c r="BY122" s="47"/>
    </row>
    <row r="123" spans="1:79" s="21" customFormat="1" ht="28.5" customHeight="1" x14ac:dyDescent="0.25">
      <c r="A123" s="36">
        <v>2</v>
      </c>
      <c r="B123" s="37"/>
      <c r="C123" s="37"/>
      <c r="D123" s="65" t="s">
        <v>195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7"/>
      <c r="U123" s="45">
        <v>0</v>
      </c>
      <c r="V123" s="46"/>
      <c r="W123" s="46"/>
      <c r="X123" s="46"/>
      <c r="Y123" s="47"/>
      <c r="Z123" s="45">
        <v>0</v>
      </c>
      <c r="AA123" s="46"/>
      <c r="AB123" s="46"/>
      <c r="AC123" s="46"/>
      <c r="AD123" s="47"/>
      <c r="AE123" s="45">
        <v>0</v>
      </c>
      <c r="AF123" s="46"/>
      <c r="AG123" s="46"/>
      <c r="AH123" s="47"/>
      <c r="AI123" s="45">
        <f t="shared" si="10"/>
        <v>0</v>
      </c>
      <c r="AJ123" s="46"/>
      <c r="AK123" s="46"/>
      <c r="AL123" s="46"/>
      <c r="AM123" s="47"/>
      <c r="AN123" s="45">
        <v>1300</v>
      </c>
      <c r="AO123" s="46"/>
      <c r="AP123" s="46"/>
      <c r="AQ123" s="46"/>
      <c r="AR123" s="47"/>
      <c r="AS123" s="45">
        <v>24993.4</v>
      </c>
      <c r="AT123" s="46"/>
      <c r="AU123" s="46"/>
      <c r="AV123" s="46"/>
      <c r="AW123" s="47"/>
      <c r="AX123" s="45">
        <v>0</v>
      </c>
      <c r="AY123" s="46"/>
      <c r="AZ123" s="46"/>
      <c r="BA123" s="47"/>
      <c r="BB123" s="45">
        <f t="shared" si="11"/>
        <v>26293.4</v>
      </c>
      <c r="BC123" s="46"/>
      <c r="BD123" s="46"/>
      <c r="BE123" s="46"/>
      <c r="BF123" s="47"/>
      <c r="BG123" s="45">
        <v>0</v>
      </c>
      <c r="BH123" s="46"/>
      <c r="BI123" s="46"/>
      <c r="BJ123" s="46"/>
      <c r="BK123" s="47"/>
      <c r="BL123" s="45">
        <v>0</v>
      </c>
      <c r="BM123" s="46"/>
      <c r="BN123" s="46"/>
      <c r="BO123" s="46"/>
      <c r="BP123" s="47"/>
      <c r="BQ123" s="45">
        <v>0</v>
      </c>
      <c r="BR123" s="46"/>
      <c r="BS123" s="46"/>
      <c r="BT123" s="47"/>
      <c r="BU123" s="45">
        <f t="shared" si="12"/>
        <v>0</v>
      </c>
      <c r="BV123" s="46"/>
      <c r="BW123" s="46"/>
      <c r="BX123" s="46"/>
      <c r="BY123" s="47"/>
    </row>
    <row r="124" spans="1:79" s="21" customFormat="1" ht="84.65" customHeight="1" x14ac:dyDescent="0.25">
      <c r="A124" s="36">
        <v>3</v>
      </c>
      <c r="B124" s="37"/>
      <c r="C124" s="37"/>
      <c r="D124" s="123" t="s">
        <v>196</v>
      </c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5"/>
      <c r="U124" s="45">
        <v>0</v>
      </c>
      <c r="V124" s="46"/>
      <c r="W124" s="46"/>
      <c r="X124" s="46"/>
      <c r="Y124" s="47"/>
      <c r="Z124" s="45">
        <v>0</v>
      </c>
      <c r="AA124" s="46"/>
      <c r="AB124" s="46"/>
      <c r="AC124" s="46"/>
      <c r="AD124" s="47"/>
      <c r="AE124" s="45">
        <v>0</v>
      </c>
      <c r="AF124" s="46"/>
      <c r="AG124" s="46"/>
      <c r="AH124" s="47"/>
      <c r="AI124" s="45">
        <f t="shared" si="10"/>
        <v>0</v>
      </c>
      <c r="AJ124" s="46"/>
      <c r="AK124" s="46"/>
      <c r="AL124" s="46"/>
      <c r="AM124" s="47"/>
      <c r="AN124" s="45">
        <v>75845</v>
      </c>
      <c r="AO124" s="46"/>
      <c r="AP124" s="46"/>
      <c r="AQ124" s="46"/>
      <c r="AR124" s="47"/>
      <c r="AS124" s="45">
        <v>74000</v>
      </c>
      <c r="AT124" s="46"/>
      <c r="AU124" s="46"/>
      <c r="AV124" s="46"/>
      <c r="AW124" s="47"/>
      <c r="AX124" s="45">
        <v>74000</v>
      </c>
      <c r="AY124" s="46"/>
      <c r="AZ124" s="46"/>
      <c r="BA124" s="47"/>
      <c r="BB124" s="45">
        <f t="shared" si="11"/>
        <v>149845</v>
      </c>
      <c r="BC124" s="46"/>
      <c r="BD124" s="46"/>
      <c r="BE124" s="46"/>
      <c r="BF124" s="47"/>
      <c r="BG124" s="45">
        <v>0</v>
      </c>
      <c r="BH124" s="46"/>
      <c r="BI124" s="46"/>
      <c r="BJ124" s="46"/>
      <c r="BK124" s="47"/>
      <c r="BL124" s="45">
        <v>0</v>
      </c>
      <c r="BM124" s="46"/>
      <c r="BN124" s="46"/>
      <c r="BO124" s="46"/>
      <c r="BP124" s="47"/>
      <c r="BQ124" s="45">
        <v>0</v>
      </c>
      <c r="BR124" s="46"/>
      <c r="BS124" s="46"/>
      <c r="BT124" s="47"/>
      <c r="BU124" s="45">
        <f t="shared" si="12"/>
        <v>0</v>
      </c>
      <c r="BV124" s="46"/>
      <c r="BW124" s="46"/>
      <c r="BX124" s="46"/>
      <c r="BY124" s="47"/>
    </row>
    <row r="125" spans="1:79" s="21" customFormat="1" ht="54.65" hidden="1" customHeight="1" x14ac:dyDescent="0.25">
      <c r="A125" s="36">
        <v>4</v>
      </c>
      <c r="B125" s="37"/>
      <c r="C125" s="37"/>
      <c r="D125" s="123" t="s">
        <v>197</v>
      </c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5"/>
      <c r="U125" s="45">
        <v>0</v>
      </c>
      <c r="V125" s="46"/>
      <c r="W125" s="46"/>
      <c r="X125" s="46"/>
      <c r="Y125" s="47"/>
      <c r="Z125" s="45">
        <v>0</v>
      </c>
      <c r="AA125" s="46"/>
      <c r="AB125" s="46"/>
      <c r="AC125" s="46"/>
      <c r="AD125" s="47"/>
      <c r="AE125" s="45">
        <v>0</v>
      </c>
      <c r="AF125" s="46"/>
      <c r="AG125" s="46"/>
      <c r="AH125" s="47"/>
      <c r="AI125" s="45">
        <f t="shared" si="10"/>
        <v>0</v>
      </c>
      <c r="AJ125" s="46"/>
      <c r="AK125" s="46"/>
      <c r="AL125" s="46"/>
      <c r="AM125" s="47"/>
      <c r="AN125" s="45">
        <v>0</v>
      </c>
      <c r="AO125" s="46"/>
      <c r="AP125" s="46"/>
      <c r="AQ125" s="46"/>
      <c r="AR125" s="47"/>
      <c r="AS125" s="45">
        <v>388092</v>
      </c>
      <c r="AT125" s="46"/>
      <c r="AU125" s="46"/>
      <c r="AV125" s="46"/>
      <c r="AW125" s="47"/>
      <c r="AX125" s="45">
        <v>388092</v>
      </c>
      <c r="AY125" s="46"/>
      <c r="AZ125" s="46"/>
      <c r="BA125" s="47"/>
      <c r="BB125" s="45">
        <f t="shared" si="11"/>
        <v>388092</v>
      </c>
      <c r="BC125" s="46"/>
      <c r="BD125" s="46"/>
      <c r="BE125" s="46"/>
      <c r="BF125" s="47"/>
      <c r="BG125" s="45">
        <v>0</v>
      </c>
      <c r="BH125" s="46"/>
      <c r="BI125" s="46"/>
      <c r="BJ125" s="46"/>
      <c r="BK125" s="47"/>
      <c r="BL125" s="45">
        <v>0</v>
      </c>
      <c r="BM125" s="46"/>
      <c r="BN125" s="46"/>
      <c r="BO125" s="46"/>
      <c r="BP125" s="47"/>
      <c r="BQ125" s="45">
        <v>0</v>
      </c>
      <c r="BR125" s="46"/>
      <c r="BS125" s="46"/>
      <c r="BT125" s="47"/>
      <c r="BU125" s="45">
        <f t="shared" si="12"/>
        <v>0</v>
      </c>
      <c r="BV125" s="46"/>
      <c r="BW125" s="46"/>
      <c r="BX125" s="46"/>
      <c r="BY125" s="47"/>
    </row>
    <row r="126" spans="1:79" s="21" customFormat="1" ht="42" customHeight="1" x14ac:dyDescent="0.25">
      <c r="A126" s="36">
        <v>4</v>
      </c>
      <c r="B126" s="37"/>
      <c r="C126" s="37"/>
      <c r="D126" s="123" t="s">
        <v>198</v>
      </c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5"/>
      <c r="U126" s="45">
        <v>0</v>
      </c>
      <c r="V126" s="46"/>
      <c r="W126" s="46"/>
      <c r="X126" s="46"/>
      <c r="Y126" s="47"/>
      <c r="Z126" s="45">
        <v>0</v>
      </c>
      <c r="AA126" s="46"/>
      <c r="AB126" s="46"/>
      <c r="AC126" s="46"/>
      <c r="AD126" s="47"/>
      <c r="AE126" s="45">
        <v>0</v>
      </c>
      <c r="AF126" s="46"/>
      <c r="AG126" s="46"/>
      <c r="AH126" s="47"/>
      <c r="AI126" s="45">
        <f t="shared" si="10"/>
        <v>0</v>
      </c>
      <c r="AJ126" s="46"/>
      <c r="AK126" s="46"/>
      <c r="AL126" s="46"/>
      <c r="AM126" s="47"/>
      <c r="AN126" s="45">
        <v>0</v>
      </c>
      <c r="AO126" s="46"/>
      <c r="AP126" s="46"/>
      <c r="AQ126" s="46"/>
      <c r="AR126" s="47"/>
      <c r="AS126" s="45">
        <v>1582513</v>
      </c>
      <c r="AT126" s="46"/>
      <c r="AU126" s="46"/>
      <c r="AV126" s="46"/>
      <c r="AW126" s="47"/>
      <c r="AX126" s="45">
        <v>1582513</v>
      </c>
      <c r="AY126" s="46"/>
      <c r="AZ126" s="46"/>
      <c r="BA126" s="47"/>
      <c r="BB126" s="45">
        <f t="shared" si="11"/>
        <v>1582513</v>
      </c>
      <c r="BC126" s="46"/>
      <c r="BD126" s="46"/>
      <c r="BE126" s="46"/>
      <c r="BF126" s="47"/>
      <c r="BG126" s="45">
        <v>0</v>
      </c>
      <c r="BH126" s="46"/>
      <c r="BI126" s="46"/>
      <c r="BJ126" s="46"/>
      <c r="BK126" s="47"/>
      <c r="BL126" s="45">
        <v>0</v>
      </c>
      <c r="BM126" s="46"/>
      <c r="BN126" s="46"/>
      <c r="BO126" s="46"/>
      <c r="BP126" s="47"/>
      <c r="BQ126" s="45">
        <v>0</v>
      </c>
      <c r="BR126" s="46"/>
      <c r="BS126" s="46"/>
      <c r="BT126" s="47"/>
      <c r="BU126" s="45">
        <f t="shared" si="12"/>
        <v>0</v>
      </c>
      <c r="BV126" s="46"/>
      <c r="BW126" s="46"/>
      <c r="BX126" s="46"/>
      <c r="BY126" s="47"/>
    </row>
    <row r="127" spans="1:79" s="22" customFormat="1" ht="22.5" customHeight="1" x14ac:dyDescent="0.25">
      <c r="A127" s="79"/>
      <c r="B127" s="80"/>
      <c r="C127" s="80"/>
      <c r="D127" s="60" t="s">
        <v>147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2"/>
      <c r="U127" s="119">
        <v>4427202</v>
      </c>
      <c r="V127" s="120"/>
      <c r="W127" s="120"/>
      <c r="X127" s="120"/>
      <c r="Y127" s="121"/>
      <c r="Z127" s="119">
        <v>393591</v>
      </c>
      <c r="AA127" s="120"/>
      <c r="AB127" s="120"/>
      <c r="AC127" s="120"/>
      <c r="AD127" s="121"/>
      <c r="AE127" s="119">
        <v>0</v>
      </c>
      <c r="AF127" s="120"/>
      <c r="AG127" s="120"/>
      <c r="AH127" s="121"/>
      <c r="AI127" s="119">
        <f t="shared" si="10"/>
        <v>4820793</v>
      </c>
      <c r="AJ127" s="120"/>
      <c r="AK127" s="120"/>
      <c r="AL127" s="120"/>
      <c r="AM127" s="121"/>
      <c r="AN127" s="119">
        <v>5445868</v>
      </c>
      <c r="AO127" s="120"/>
      <c r="AP127" s="120"/>
      <c r="AQ127" s="120"/>
      <c r="AR127" s="121"/>
      <c r="AS127" s="119">
        <f>AS122+AS123+AS124+AS126</f>
        <v>2100246.4</v>
      </c>
      <c r="AT127" s="120"/>
      <c r="AU127" s="120"/>
      <c r="AV127" s="120"/>
      <c r="AW127" s="121"/>
      <c r="AX127" s="119">
        <v>1907705</v>
      </c>
      <c r="AY127" s="120"/>
      <c r="AZ127" s="120"/>
      <c r="BA127" s="121"/>
      <c r="BB127" s="119">
        <f t="shared" si="11"/>
        <v>7546114.4000000004</v>
      </c>
      <c r="BC127" s="120"/>
      <c r="BD127" s="120"/>
      <c r="BE127" s="120"/>
      <c r="BF127" s="121"/>
      <c r="BG127" s="119">
        <f>BG122</f>
        <v>5976842</v>
      </c>
      <c r="BH127" s="120"/>
      <c r="BI127" s="120"/>
      <c r="BJ127" s="120"/>
      <c r="BK127" s="121"/>
      <c r="BL127" s="119">
        <f>BL122</f>
        <v>421200</v>
      </c>
      <c r="BM127" s="120"/>
      <c r="BN127" s="120"/>
      <c r="BO127" s="120"/>
      <c r="BP127" s="121"/>
      <c r="BQ127" s="119">
        <v>0</v>
      </c>
      <c r="BR127" s="120"/>
      <c r="BS127" s="120"/>
      <c r="BT127" s="121"/>
      <c r="BU127" s="119">
        <f t="shared" si="12"/>
        <v>6398042</v>
      </c>
      <c r="BV127" s="120"/>
      <c r="BW127" s="120"/>
      <c r="BX127" s="120"/>
      <c r="BY127" s="121"/>
    </row>
    <row r="128" spans="1:79" s="20" customFormat="1" ht="13" x14ac:dyDescent="0.3"/>
    <row r="129" spans="1:79" s="20" customFormat="1" ht="14.25" customHeight="1" x14ac:dyDescent="0.3">
      <c r="A129" s="133" t="s">
        <v>281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</row>
    <row r="130" spans="1:79" s="20" customFormat="1" ht="15" customHeight="1" x14ac:dyDescent="0.3">
      <c r="A130" s="149" t="s">
        <v>251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79" s="26" customFormat="1" ht="23.15" customHeight="1" x14ac:dyDescent="0.25">
      <c r="A131" s="150" t="s">
        <v>6</v>
      </c>
      <c r="B131" s="151"/>
      <c r="C131" s="151"/>
      <c r="D131" s="150" t="s">
        <v>121</v>
      </c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2"/>
      <c r="U131" s="68" t="s">
        <v>273</v>
      </c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 t="s">
        <v>278</v>
      </c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</row>
    <row r="132" spans="1:79" s="26" customFormat="1" ht="43" customHeight="1" x14ac:dyDescent="0.25">
      <c r="A132" s="153"/>
      <c r="B132" s="154"/>
      <c r="C132" s="154"/>
      <c r="D132" s="153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5"/>
      <c r="U132" s="89" t="s">
        <v>4</v>
      </c>
      <c r="V132" s="90"/>
      <c r="W132" s="90"/>
      <c r="X132" s="90"/>
      <c r="Y132" s="91"/>
      <c r="Z132" s="89" t="s">
        <v>3</v>
      </c>
      <c r="AA132" s="90"/>
      <c r="AB132" s="90"/>
      <c r="AC132" s="90"/>
      <c r="AD132" s="91"/>
      <c r="AE132" s="89" t="s">
        <v>116</v>
      </c>
      <c r="AF132" s="90"/>
      <c r="AG132" s="90"/>
      <c r="AH132" s="90"/>
      <c r="AI132" s="91"/>
      <c r="AJ132" s="89" t="s">
        <v>5</v>
      </c>
      <c r="AK132" s="90"/>
      <c r="AL132" s="90"/>
      <c r="AM132" s="90"/>
      <c r="AN132" s="91"/>
      <c r="AO132" s="89" t="s">
        <v>4</v>
      </c>
      <c r="AP132" s="90"/>
      <c r="AQ132" s="90"/>
      <c r="AR132" s="90"/>
      <c r="AS132" s="91"/>
      <c r="AT132" s="89" t="s">
        <v>3</v>
      </c>
      <c r="AU132" s="90"/>
      <c r="AV132" s="90"/>
      <c r="AW132" s="90"/>
      <c r="AX132" s="91"/>
      <c r="AY132" s="89" t="s">
        <v>116</v>
      </c>
      <c r="AZ132" s="90"/>
      <c r="BA132" s="90"/>
      <c r="BB132" s="90"/>
      <c r="BC132" s="91"/>
      <c r="BD132" s="68" t="s">
        <v>96</v>
      </c>
      <c r="BE132" s="68"/>
      <c r="BF132" s="68"/>
      <c r="BG132" s="68"/>
      <c r="BH132" s="68"/>
    </row>
    <row r="133" spans="1:79" s="25" customFormat="1" ht="15" customHeight="1" x14ac:dyDescent="0.25">
      <c r="A133" s="48" t="s">
        <v>169</v>
      </c>
      <c r="B133" s="49"/>
      <c r="C133" s="49"/>
      <c r="D133" s="48">
        <v>2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50"/>
      <c r="U133" s="48">
        <v>3</v>
      </c>
      <c r="V133" s="49"/>
      <c r="W133" s="49"/>
      <c r="X133" s="49"/>
      <c r="Y133" s="50"/>
      <c r="Z133" s="48">
        <v>4</v>
      </c>
      <c r="AA133" s="49"/>
      <c r="AB133" s="49"/>
      <c r="AC133" s="49"/>
      <c r="AD133" s="50"/>
      <c r="AE133" s="48">
        <v>5</v>
      </c>
      <c r="AF133" s="49"/>
      <c r="AG133" s="49"/>
      <c r="AH133" s="49"/>
      <c r="AI133" s="50"/>
      <c r="AJ133" s="48">
        <v>6</v>
      </c>
      <c r="AK133" s="49"/>
      <c r="AL133" s="49"/>
      <c r="AM133" s="49"/>
      <c r="AN133" s="50"/>
      <c r="AO133" s="48">
        <v>7</v>
      </c>
      <c r="AP133" s="49"/>
      <c r="AQ133" s="49"/>
      <c r="AR133" s="49"/>
      <c r="AS133" s="50"/>
      <c r="AT133" s="48">
        <v>8</v>
      </c>
      <c r="AU133" s="49"/>
      <c r="AV133" s="49"/>
      <c r="AW133" s="49"/>
      <c r="AX133" s="50"/>
      <c r="AY133" s="48">
        <v>9</v>
      </c>
      <c r="AZ133" s="49"/>
      <c r="BA133" s="49"/>
      <c r="BB133" s="49"/>
      <c r="BC133" s="50"/>
      <c r="BD133" s="48">
        <v>10</v>
      </c>
      <c r="BE133" s="49"/>
      <c r="BF133" s="49"/>
      <c r="BG133" s="49"/>
      <c r="BH133" s="50"/>
    </row>
    <row r="134" spans="1:79" s="20" customFormat="1" ht="12.75" hidden="1" customHeight="1" x14ac:dyDescent="0.3">
      <c r="A134" s="36" t="s">
        <v>69</v>
      </c>
      <c r="B134" s="37"/>
      <c r="C134" s="37"/>
      <c r="D134" s="36" t="s">
        <v>57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36" t="s">
        <v>60</v>
      </c>
      <c r="V134" s="37"/>
      <c r="W134" s="37"/>
      <c r="X134" s="37"/>
      <c r="Y134" s="38"/>
      <c r="Z134" s="36" t="s">
        <v>61</v>
      </c>
      <c r="AA134" s="37"/>
      <c r="AB134" s="37"/>
      <c r="AC134" s="37"/>
      <c r="AD134" s="38"/>
      <c r="AE134" s="36" t="s">
        <v>94</v>
      </c>
      <c r="AF134" s="37"/>
      <c r="AG134" s="37"/>
      <c r="AH134" s="37"/>
      <c r="AI134" s="38"/>
      <c r="AJ134" s="130" t="s">
        <v>171</v>
      </c>
      <c r="AK134" s="131"/>
      <c r="AL134" s="131"/>
      <c r="AM134" s="131"/>
      <c r="AN134" s="132"/>
      <c r="AO134" s="36" t="s">
        <v>62</v>
      </c>
      <c r="AP134" s="37"/>
      <c r="AQ134" s="37"/>
      <c r="AR134" s="37"/>
      <c r="AS134" s="38"/>
      <c r="AT134" s="36" t="s">
        <v>63</v>
      </c>
      <c r="AU134" s="37"/>
      <c r="AV134" s="37"/>
      <c r="AW134" s="37"/>
      <c r="AX134" s="38"/>
      <c r="AY134" s="36" t="s">
        <v>95</v>
      </c>
      <c r="AZ134" s="37"/>
      <c r="BA134" s="37"/>
      <c r="BB134" s="37"/>
      <c r="BC134" s="38"/>
      <c r="BD134" s="82" t="s">
        <v>171</v>
      </c>
      <c r="BE134" s="82"/>
      <c r="BF134" s="82"/>
      <c r="BG134" s="82"/>
      <c r="BH134" s="82"/>
      <c r="CA134" s="20" t="s">
        <v>35</v>
      </c>
    </row>
    <row r="135" spans="1:79" s="21" customFormat="1" ht="12.75" hidden="1" customHeight="1" x14ac:dyDescent="0.25">
      <c r="A135" s="36">
        <v>1</v>
      </c>
      <c r="B135" s="37"/>
      <c r="C135" s="37"/>
      <c r="D135" s="39" t="s">
        <v>192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45">
        <v>0</v>
      </c>
      <c r="V135" s="46"/>
      <c r="W135" s="46"/>
      <c r="X135" s="46"/>
      <c r="Y135" s="47"/>
      <c r="Z135" s="45">
        <v>0</v>
      </c>
      <c r="AA135" s="46"/>
      <c r="AB135" s="46"/>
      <c r="AC135" s="46"/>
      <c r="AD135" s="47"/>
      <c r="AE135" s="70">
        <v>0</v>
      </c>
      <c r="AF135" s="70"/>
      <c r="AG135" s="70"/>
      <c r="AH135" s="70"/>
      <c r="AI135" s="70"/>
      <c r="AJ135" s="59">
        <f t="shared" ref="AJ135:AJ142" si="13">IF(ISNUMBER(U135),U135,0)+IF(ISNUMBER(Z135),Z135,0)</f>
        <v>0</v>
      </c>
      <c r="AK135" s="59"/>
      <c r="AL135" s="59"/>
      <c r="AM135" s="59"/>
      <c r="AN135" s="59"/>
      <c r="AO135" s="70">
        <v>0</v>
      </c>
      <c r="AP135" s="70"/>
      <c r="AQ135" s="70"/>
      <c r="AR135" s="70"/>
      <c r="AS135" s="70"/>
      <c r="AT135" s="59">
        <v>0</v>
      </c>
      <c r="AU135" s="59"/>
      <c r="AV135" s="59"/>
      <c r="AW135" s="59"/>
      <c r="AX135" s="59"/>
      <c r="AY135" s="70">
        <v>0</v>
      </c>
      <c r="AZ135" s="70"/>
      <c r="BA135" s="70"/>
      <c r="BB135" s="70"/>
      <c r="BC135" s="70"/>
      <c r="BD135" s="59">
        <f t="shared" ref="BD135:BD142" si="14">IF(ISNUMBER(AO135),AO135,0)+IF(ISNUMBER(AT135),AT135,0)</f>
        <v>0</v>
      </c>
      <c r="BE135" s="59"/>
      <c r="BF135" s="59"/>
      <c r="BG135" s="59"/>
      <c r="BH135" s="59"/>
      <c r="CA135" s="21" t="s">
        <v>36</v>
      </c>
    </row>
    <row r="136" spans="1:79" s="21" customFormat="1" ht="12.75" hidden="1" customHeight="1" x14ac:dyDescent="0.25">
      <c r="A136" s="36">
        <v>2</v>
      </c>
      <c r="B136" s="37"/>
      <c r="C136" s="37"/>
      <c r="D136" s="39" t="s">
        <v>193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/>
      <c r="U136" s="45">
        <v>0</v>
      </c>
      <c r="V136" s="46"/>
      <c r="W136" s="46"/>
      <c r="X136" s="46"/>
      <c r="Y136" s="47"/>
      <c r="Z136" s="45">
        <v>0</v>
      </c>
      <c r="AA136" s="46"/>
      <c r="AB136" s="46"/>
      <c r="AC136" s="46"/>
      <c r="AD136" s="47"/>
      <c r="AE136" s="70">
        <v>0</v>
      </c>
      <c r="AF136" s="70"/>
      <c r="AG136" s="70"/>
      <c r="AH136" s="70"/>
      <c r="AI136" s="70"/>
      <c r="AJ136" s="59">
        <f t="shared" si="13"/>
        <v>0</v>
      </c>
      <c r="AK136" s="59"/>
      <c r="AL136" s="59"/>
      <c r="AM136" s="59"/>
      <c r="AN136" s="59"/>
      <c r="AO136" s="70">
        <v>0</v>
      </c>
      <c r="AP136" s="70"/>
      <c r="AQ136" s="70"/>
      <c r="AR136" s="70"/>
      <c r="AS136" s="70"/>
      <c r="AT136" s="59">
        <v>0</v>
      </c>
      <c r="AU136" s="59"/>
      <c r="AV136" s="59"/>
      <c r="AW136" s="59"/>
      <c r="AX136" s="59"/>
      <c r="AY136" s="70">
        <v>0</v>
      </c>
      <c r="AZ136" s="70"/>
      <c r="BA136" s="70"/>
      <c r="BB136" s="70"/>
      <c r="BC136" s="70"/>
      <c r="BD136" s="59">
        <f t="shared" si="14"/>
        <v>0</v>
      </c>
      <c r="BE136" s="59"/>
      <c r="BF136" s="59"/>
      <c r="BG136" s="59"/>
      <c r="BH136" s="59"/>
    </row>
    <row r="137" spans="1:79" s="21" customFormat="1" ht="35.15" customHeight="1" x14ac:dyDescent="0.25">
      <c r="A137" s="89">
        <v>1</v>
      </c>
      <c r="B137" s="90"/>
      <c r="C137" s="90"/>
      <c r="D137" s="123" t="s">
        <v>194</v>
      </c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5"/>
      <c r="U137" s="45">
        <f>X50</f>
        <v>6405409</v>
      </c>
      <c r="V137" s="46"/>
      <c r="W137" s="46"/>
      <c r="X137" s="46"/>
      <c r="Y137" s="47"/>
      <c r="Z137" s="45">
        <f>AC50</f>
        <v>421200</v>
      </c>
      <c r="AA137" s="46"/>
      <c r="AB137" s="46"/>
      <c r="AC137" s="46"/>
      <c r="AD137" s="47"/>
      <c r="AE137" s="70">
        <v>0</v>
      </c>
      <c r="AF137" s="70"/>
      <c r="AG137" s="70"/>
      <c r="AH137" s="70"/>
      <c r="AI137" s="70"/>
      <c r="AJ137" s="70">
        <f t="shared" si="13"/>
        <v>6826609</v>
      </c>
      <c r="AK137" s="70"/>
      <c r="AL137" s="70"/>
      <c r="AM137" s="70"/>
      <c r="AN137" s="70"/>
      <c r="AO137" s="70">
        <f>AR50</f>
        <v>6755451</v>
      </c>
      <c r="AP137" s="70"/>
      <c r="AQ137" s="70"/>
      <c r="AR137" s="70"/>
      <c r="AS137" s="70"/>
      <c r="AT137" s="70">
        <f>AW50</f>
        <v>421200</v>
      </c>
      <c r="AU137" s="59"/>
      <c r="AV137" s="59"/>
      <c r="AW137" s="59"/>
      <c r="AX137" s="59"/>
      <c r="AY137" s="70">
        <v>0</v>
      </c>
      <c r="AZ137" s="70"/>
      <c r="BA137" s="70"/>
      <c r="BB137" s="70"/>
      <c r="BC137" s="70"/>
      <c r="BD137" s="70">
        <f t="shared" si="14"/>
        <v>7176651</v>
      </c>
      <c r="BE137" s="70"/>
      <c r="BF137" s="70"/>
      <c r="BG137" s="70"/>
      <c r="BH137" s="70"/>
    </row>
    <row r="138" spans="1:79" s="21" customFormat="1" ht="24" hidden="1" customHeight="1" x14ac:dyDescent="0.25">
      <c r="A138" s="36">
        <v>4</v>
      </c>
      <c r="B138" s="37"/>
      <c r="C138" s="37"/>
      <c r="D138" s="123" t="s">
        <v>195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5"/>
      <c r="U138" s="45">
        <v>0</v>
      </c>
      <c r="V138" s="46"/>
      <c r="W138" s="46"/>
      <c r="X138" s="46"/>
      <c r="Y138" s="47"/>
      <c r="Z138" s="45">
        <v>0</v>
      </c>
      <c r="AA138" s="46"/>
      <c r="AB138" s="46"/>
      <c r="AC138" s="46"/>
      <c r="AD138" s="47"/>
      <c r="AE138" s="70">
        <v>0</v>
      </c>
      <c r="AF138" s="70"/>
      <c r="AG138" s="70"/>
      <c r="AH138" s="70"/>
      <c r="AI138" s="70"/>
      <c r="AJ138" s="59">
        <f t="shared" si="13"/>
        <v>0</v>
      </c>
      <c r="AK138" s="59"/>
      <c r="AL138" s="59"/>
      <c r="AM138" s="59"/>
      <c r="AN138" s="59"/>
      <c r="AO138" s="70">
        <v>0</v>
      </c>
      <c r="AP138" s="70"/>
      <c r="AQ138" s="70"/>
      <c r="AR138" s="70"/>
      <c r="AS138" s="70"/>
      <c r="AT138" s="59">
        <v>0</v>
      </c>
      <c r="AU138" s="59"/>
      <c r="AV138" s="59"/>
      <c r="AW138" s="59"/>
      <c r="AX138" s="59"/>
      <c r="AY138" s="70">
        <v>0</v>
      </c>
      <c r="AZ138" s="70"/>
      <c r="BA138" s="70"/>
      <c r="BB138" s="70"/>
      <c r="BC138" s="70"/>
      <c r="BD138" s="70">
        <f t="shared" si="14"/>
        <v>0</v>
      </c>
      <c r="BE138" s="70"/>
      <c r="BF138" s="70"/>
      <c r="BG138" s="70"/>
      <c r="BH138" s="70"/>
    </row>
    <row r="139" spans="1:79" s="21" customFormat="1" ht="72" hidden="1" customHeight="1" x14ac:dyDescent="0.25">
      <c r="A139" s="36">
        <v>5</v>
      </c>
      <c r="B139" s="37"/>
      <c r="C139" s="37"/>
      <c r="D139" s="126" t="s">
        <v>196</v>
      </c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8"/>
      <c r="U139" s="45">
        <v>0</v>
      </c>
      <c r="V139" s="46"/>
      <c r="W139" s="46"/>
      <c r="X139" s="46"/>
      <c r="Y139" s="47"/>
      <c r="Z139" s="45">
        <v>0</v>
      </c>
      <c r="AA139" s="46"/>
      <c r="AB139" s="46"/>
      <c r="AC139" s="46"/>
      <c r="AD139" s="47"/>
      <c r="AE139" s="70">
        <v>0</v>
      </c>
      <c r="AF139" s="70"/>
      <c r="AG139" s="70"/>
      <c r="AH139" s="70"/>
      <c r="AI139" s="70"/>
      <c r="AJ139" s="59">
        <f t="shared" si="13"/>
        <v>0</v>
      </c>
      <c r="AK139" s="59"/>
      <c r="AL139" s="59"/>
      <c r="AM139" s="59"/>
      <c r="AN139" s="59"/>
      <c r="AO139" s="70">
        <v>0</v>
      </c>
      <c r="AP139" s="70"/>
      <c r="AQ139" s="70"/>
      <c r="AR139" s="70"/>
      <c r="AS139" s="70"/>
      <c r="AT139" s="59">
        <v>0</v>
      </c>
      <c r="AU139" s="59"/>
      <c r="AV139" s="59"/>
      <c r="AW139" s="59"/>
      <c r="AX139" s="59"/>
      <c r="AY139" s="70">
        <v>0</v>
      </c>
      <c r="AZ139" s="70"/>
      <c r="BA139" s="70"/>
      <c r="BB139" s="70"/>
      <c r="BC139" s="70"/>
      <c r="BD139" s="70">
        <f t="shared" si="14"/>
        <v>0</v>
      </c>
      <c r="BE139" s="70"/>
      <c r="BF139" s="70"/>
      <c r="BG139" s="70"/>
      <c r="BH139" s="70"/>
    </row>
    <row r="140" spans="1:79" s="21" customFormat="1" ht="49.5" hidden="1" customHeight="1" x14ac:dyDescent="0.25">
      <c r="A140" s="36">
        <v>6</v>
      </c>
      <c r="B140" s="37"/>
      <c r="C140" s="37"/>
      <c r="D140" s="123" t="s">
        <v>197</v>
      </c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5"/>
      <c r="U140" s="45">
        <v>0</v>
      </c>
      <c r="V140" s="46"/>
      <c r="W140" s="46"/>
      <c r="X140" s="46"/>
      <c r="Y140" s="47"/>
      <c r="Z140" s="45">
        <v>0</v>
      </c>
      <c r="AA140" s="46"/>
      <c r="AB140" s="46"/>
      <c r="AC140" s="46"/>
      <c r="AD140" s="47"/>
      <c r="AE140" s="70">
        <v>0</v>
      </c>
      <c r="AF140" s="70"/>
      <c r="AG140" s="70"/>
      <c r="AH140" s="70"/>
      <c r="AI140" s="70"/>
      <c r="AJ140" s="59">
        <f t="shared" si="13"/>
        <v>0</v>
      </c>
      <c r="AK140" s="59"/>
      <c r="AL140" s="59"/>
      <c r="AM140" s="59"/>
      <c r="AN140" s="59"/>
      <c r="AO140" s="70">
        <v>0</v>
      </c>
      <c r="AP140" s="70"/>
      <c r="AQ140" s="70"/>
      <c r="AR140" s="70"/>
      <c r="AS140" s="70"/>
      <c r="AT140" s="59">
        <v>0</v>
      </c>
      <c r="AU140" s="59"/>
      <c r="AV140" s="59"/>
      <c r="AW140" s="59"/>
      <c r="AX140" s="59"/>
      <c r="AY140" s="70">
        <v>0</v>
      </c>
      <c r="AZ140" s="70"/>
      <c r="BA140" s="70"/>
      <c r="BB140" s="70"/>
      <c r="BC140" s="70"/>
      <c r="BD140" s="70">
        <f t="shared" si="14"/>
        <v>0</v>
      </c>
      <c r="BE140" s="70"/>
      <c r="BF140" s="70"/>
      <c r="BG140" s="70"/>
      <c r="BH140" s="70"/>
    </row>
    <row r="141" spans="1:79" s="21" customFormat="1" ht="36.65" hidden="1" customHeight="1" x14ac:dyDescent="0.25">
      <c r="A141" s="36">
        <v>7</v>
      </c>
      <c r="B141" s="37"/>
      <c r="C141" s="37"/>
      <c r="D141" s="123" t="s">
        <v>198</v>
      </c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5"/>
      <c r="U141" s="45">
        <v>0</v>
      </c>
      <c r="V141" s="46"/>
      <c r="W141" s="46"/>
      <c r="X141" s="46"/>
      <c r="Y141" s="47"/>
      <c r="Z141" s="45">
        <v>0</v>
      </c>
      <c r="AA141" s="46"/>
      <c r="AB141" s="46"/>
      <c r="AC141" s="46"/>
      <c r="AD141" s="47"/>
      <c r="AE141" s="70">
        <v>0</v>
      </c>
      <c r="AF141" s="70"/>
      <c r="AG141" s="70"/>
      <c r="AH141" s="70"/>
      <c r="AI141" s="70"/>
      <c r="AJ141" s="59">
        <f t="shared" si="13"/>
        <v>0</v>
      </c>
      <c r="AK141" s="59"/>
      <c r="AL141" s="59"/>
      <c r="AM141" s="59"/>
      <c r="AN141" s="59"/>
      <c r="AO141" s="70">
        <v>0</v>
      </c>
      <c r="AP141" s="70"/>
      <c r="AQ141" s="70"/>
      <c r="AR141" s="70"/>
      <c r="AS141" s="70"/>
      <c r="AT141" s="59">
        <v>0</v>
      </c>
      <c r="AU141" s="59"/>
      <c r="AV141" s="59"/>
      <c r="AW141" s="59"/>
      <c r="AX141" s="59"/>
      <c r="AY141" s="70">
        <v>0</v>
      </c>
      <c r="AZ141" s="70"/>
      <c r="BA141" s="70"/>
      <c r="BB141" s="70"/>
      <c r="BC141" s="70"/>
      <c r="BD141" s="70">
        <f t="shared" si="14"/>
        <v>0</v>
      </c>
      <c r="BE141" s="70"/>
      <c r="BF141" s="70"/>
      <c r="BG141" s="70"/>
      <c r="BH141" s="70"/>
    </row>
    <row r="142" spans="1:79" s="22" customFormat="1" ht="14.15" customHeight="1" x14ac:dyDescent="0.25">
      <c r="A142" s="79"/>
      <c r="B142" s="80"/>
      <c r="C142" s="80"/>
      <c r="D142" s="60" t="s">
        <v>147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2"/>
      <c r="U142" s="119">
        <f>U137</f>
        <v>6405409</v>
      </c>
      <c r="V142" s="120"/>
      <c r="W142" s="120"/>
      <c r="X142" s="120"/>
      <c r="Y142" s="121"/>
      <c r="Z142" s="119">
        <f>Z137</f>
        <v>421200</v>
      </c>
      <c r="AA142" s="120"/>
      <c r="AB142" s="120"/>
      <c r="AC142" s="120"/>
      <c r="AD142" s="121"/>
      <c r="AE142" s="69">
        <v>0</v>
      </c>
      <c r="AF142" s="69"/>
      <c r="AG142" s="69"/>
      <c r="AH142" s="69"/>
      <c r="AI142" s="69"/>
      <c r="AJ142" s="69">
        <f t="shared" si="13"/>
        <v>6826609</v>
      </c>
      <c r="AK142" s="69"/>
      <c r="AL142" s="69"/>
      <c r="AM142" s="69"/>
      <c r="AN142" s="69"/>
      <c r="AO142" s="69">
        <f>AO137</f>
        <v>6755451</v>
      </c>
      <c r="AP142" s="69"/>
      <c r="AQ142" s="69"/>
      <c r="AR142" s="69"/>
      <c r="AS142" s="69"/>
      <c r="AT142" s="69">
        <f>AT137</f>
        <v>421200</v>
      </c>
      <c r="AU142" s="54"/>
      <c r="AV142" s="54"/>
      <c r="AW142" s="54"/>
      <c r="AX142" s="54"/>
      <c r="AY142" s="69">
        <v>0</v>
      </c>
      <c r="AZ142" s="69"/>
      <c r="BA142" s="69"/>
      <c r="BB142" s="69"/>
      <c r="BC142" s="69"/>
      <c r="BD142" s="69">
        <f t="shared" si="14"/>
        <v>7176651</v>
      </c>
      <c r="BE142" s="69"/>
      <c r="BF142" s="69"/>
      <c r="BG142" s="69"/>
      <c r="BH142" s="69"/>
    </row>
    <row r="143" spans="1:79" s="21" customFormat="1" ht="12.7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1:79" s="20" customFormat="1" ht="13" hidden="1" x14ac:dyDescent="0.3"/>
    <row r="145" spans="1:79" s="20" customFormat="1" ht="14.25" customHeight="1" x14ac:dyDescent="0.3">
      <c r="A145" s="133" t="s">
        <v>152</v>
      </c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</row>
    <row r="146" spans="1:79" s="20" customFormat="1" ht="14.25" customHeight="1" x14ac:dyDescent="0.3">
      <c r="A146" s="133" t="s">
        <v>266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</row>
    <row r="147" spans="1:79" s="26" customFormat="1" ht="23.15" customHeight="1" x14ac:dyDescent="0.25">
      <c r="A147" s="150" t="s">
        <v>6</v>
      </c>
      <c r="B147" s="151"/>
      <c r="C147" s="151"/>
      <c r="D147" s="68" t="s">
        <v>9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 t="s">
        <v>8</v>
      </c>
      <c r="R147" s="68"/>
      <c r="S147" s="68"/>
      <c r="T147" s="68"/>
      <c r="U147" s="68"/>
      <c r="V147" s="68" t="s">
        <v>7</v>
      </c>
      <c r="W147" s="68"/>
      <c r="X147" s="68"/>
      <c r="Y147" s="68"/>
      <c r="Z147" s="68"/>
      <c r="AA147" s="68"/>
      <c r="AB147" s="68"/>
      <c r="AC147" s="68"/>
      <c r="AD147" s="68"/>
      <c r="AE147" s="68"/>
      <c r="AF147" s="89" t="s">
        <v>252</v>
      </c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1"/>
      <c r="AU147" s="89" t="s">
        <v>255</v>
      </c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1"/>
      <c r="BJ147" s="89" t="s">
        <v>262</v>
      </c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1"/>
    </row>
    <row r="148" spans="1:79" s="26" customFormat="1" ht="21" customHeight="1" x14ac:dyDescent="0.25">
      <c r="A148" s="153"/>
      <c r="B148" s="154"/>
      <c r="C148" s="15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 t="s">
        <v>4</v>
      </c>
      <c r="AG148" s="68"/>
      <c r="AH148" s="68"/>
      <c r="AI148" s="68"/>
      <c r="AJ148" s="68"/>
      <c r="AK148" s="68" t="s">
        <v>3</v>
      </c>
      <c r="AL148" s="68"/>
      <c r="AM148" s="68"/>
      <c r="AN148" s="68"/>
      <c r="AO148" s="68"/>
      <c r="AP148" s="68" t="s">
        <v>123</v>
      </c>
      <c r="AQ148" s="68"/>
      <c r="AR148" s="68"/>
      <c r="AS148" s="68"/>
      <c r="AT148" s="68"/>
      <c r="AU148" s="68" t="s">
        <v>4</v>
      </c>
      <c r="AV148" s="68"/>
      <c r="AW148" s="68"/>
      <c r="AX148" s="68"/>
      <c r="AY148" s="68"/>
      <c r="AZ148" s="68" t="s">
        <v>3</v>
      </c>
      <c r="BA148" s="68"/>
      <c r="BB148" s="68"/>
      <c r="BC148" s="68"/>
      <c r="BD148" s="68"/>
      <c r="BE148" s="68" t="s">
        <v>90</v>
      </c>
      <c r="BF148" s="68"/>
      <c r="BG148" s="68"/>
      <c r="BH148" s="68"/>
      <c r="BI148" s="68"/>
      <c r="BJ148" s="68" t="s">
        <v>4</v>
      </c>
      <c r="BK148" s="68"/>
      <c r="BL148" s="68"/>
      <c r="BM148" s="68"/>
      <c r="BN148" s="68"/>
      <c r="BO148" s="68" t="s">
        <v>3</v>
      </c>
      <c r="BP148" s="68"/>
      <c r="BQ148" s="68"/>
      <c r="BR148" s="68"/>
      <c r="BS148" s="68"/>
      <c r="BT148" s="68" t="s">
        <v>97</v>
      </c>
      <c r="BU148" s="68"/>
      <c r="BV148" s="68"/>
      <c r="BW148" s="68"/>
      <c r="BX148" s="68"/>
    </row>
    <row r="149" spans="1:79" s="25" customFormat="1" ht="15" customHeight="1" x14ac:dyDescent="0.25">
      <c r="A149" s="48">
        <v>1</v>
      </c>
      <c r="B149" s="49"/>
      <c r="C149" s="49"/>
      <c r="D149" s="64">
        <v>2</v>
      </c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>
        <v>3</v>
      </c>
      <c r="R149" s="64"/>
      <c r="S149" s="64"/>
      <c r="T149" s="64"/>
      <c r="U149" s="64"/>
      <c r="V149" s="64">
        <v>4</v>
      </c>
      <c r="W149" s="64"/>
      <c r="X149" s="64"/>
      <c r="Y149" s="64"/>
      <c r="Z149" s="64"/>
      <c r="AA149" s="64"/>
      <c r="AB149" s="64"/>
      <c r="AC149" s="64"/>
      <c r="AD149" s="64"/>
      <c r="AE149" s="64"/>
      <c r="AF149" s="64">
        <v>5</v>
      </c>
      <c r="AG149" s="64"/>
      <c r="AH149" s="64"/>
      <c r="AI149" s="64"/>
      <c r="AJ149" s="64"/>
      <c r="AK149" s="64">
        <v>6</v>
      </c>
      <c r="AL149" s="64"/>
      <c r="AM149" s="64"/>
      <c r="AN149" s="64"/>
      <c r="AO149" s="64"/>
      <c r="AP149" s="64">
        <v>7</v>
      </c>
      <c r="AQ149" s="64"/>
      <c r="AR149" s="64"/>
      <c r="AS149" s="64"/>
      <c r="AT149" s="64"/>
      <c r="AU149" s="64">
        <v>8</v>
      </c>
      <c r="AV149" s="64"/>
      <c r="AW149" s="64"/>
      <c r="AX149" s="64"/>
      <c r="AY149" s="64"/>
      <c r="AZ149" s="64">
        <v>9</v>
      </c>
      <c r="BA149" s="64"/>
      <c r="BB149" s="64"/>
      <c r="BC149" s="64"/>
      <c r="BD149" s="64"/>
      <c r="BE149" s="64">
        <v>10</v>
      </c>
      <c r="BF149" s="64"/>
      <c r="BG149" s="64"/>
      <c r="BH149" s="64"/>
      <c r="BI149" s="64"/>
      <c r="BJ149" s="64">
        <v>11</v>
      </c>
      <c r="BK149" s="64"/>
      <c r="BL149" s="64"/>
      <c r="BM149" s="64"/>
      <c r="BN149" s="64"/>
      <c r="BO149" s="64">
        <v>12</v>
      </c>
      <c r="BP149" s="64"/>
      <c r="BQ149" s="64"/>
      <c r="BR149" s="64"/>
      <c r="BS149" s="64"/>
      <c r="BT149" s="64">
        <v>13</v>
      </c>
      <c r="BU149" s="64"/>
      <c r="BV149" s="64"/>
      <c r="BW149" s="64"/>
      <c r="BX149" s="64"/>
    </row>
    <row r="150" spans="1:79" s="20" customFormat="1" ht="10.5" hidden="1" customHeight="1" x14ac:dyDescent="0.3">
      <c r="A150" s="36" t="s">
        <v>154</v>
      </c>
      <c r="B150" s="37"/>
      <c r="C150" s="37"/>
      <c r="D150" s="162" t="s">
        <v>57</v>
      </c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 t="s">
        <v>70</v>
      </c>
      <c r="R150" s="162"/>
      <c r="S150" s="162"/>
      <c r="T150" s="162"/>
      <c r="U150" s="162"/>
      <c r="V150" s="162" t="s">
        <v>71</v>
      </c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59" t="s">
        <v>111</v>
      </c>
      <c r="AG150" s="59"/>
      <c r="AH150" s="59"/>
      <c r="AI150" s="59"/>
      <c r="AJ150" s="59"/>
      <c r="AK150" s="63" t="s">
        <v>112</v>
      </c>
      <c r="AL150" s="63"/>
      <c r="AM150" s="63"/>
      <c r="AN150" s="63"/>
      <c r="AO150" s="63"/>
      <c r="AP150" s="82" t="s">
        <v>200</v>
      </c>
      <c r="AQ150" s="82"/>
      <c r="AR150" s="82"/>
      <c r="AS150" s="82"/>
      <c r="AT150" s="82"/>
      <c r="AU150" s="59" t="s">
        <v>113</v>
      </c>
      <c r="AV150" s="59"/>
      <c r="AW150" s="59"/>
      <c r="AX150" s="59"/>
      <c r="AY150" s="59"/>
      <c r="AZ150" s="63" t="s">
        <v>114</v>
      </c>
      <c r="BA150" s="63"/>
      <c r="BB150" s="63"/>
      <c r="BC150" s="63"/>
      <c r="BD150" s="63"/>
      <c r="BE150" s="82" t="s">
        <v>200</v>
      </c>
      <c r="BF150" s="82"/>
      <c r="BG150" s="82"/>
      <c r="BH150" s="82"/>
      <c r="BI150" s="82"/>
      <c r="BJ150" s="59" t="s">
        <v>105</v>
      </c>
      <c r="BK150" s="59"/>
      <c r="BL150" s="59"/>
      <c r="BM150" s="59"/>
      <c r="BN150" s="59"/>
      <c r="BO150" s="63" t="s">
        <v>106</v>
      </c>
      <c r="BP150" s="63"/>
      <c r="BQ150" s="63"/>
      <c r="BR150" s="63"/>
      <c r="BS150" s="63"/>
      <c r="BT150" s="82" t="s">
        <v>200</v>
      </c>
      <c r="BU150" s="82"/>
      <c r="BV150" s="82"/>
      <c r="BW150" s="82"/>
      <c r="BX150" s="82"/>
      <c r="CA150" s="20" t="s">
        <v>37</v>
      </c>
    </row>
    <row r="151" spans="1:79" s="22" customFormat="1" ht="15" customHeight="1" x14ac:dyDescent="0.25">
      <c r="A151" s="79">
        <v>0</v>
      </c>
      <c r="B151" s="80"/>
      <c r="C151" s="80"/>
      <c r="D151" s="163" t="s">
        <v>199</v>
      </c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CA151" s="22" t="s">
        <v>38</v>
      </c>
    </row>
    <row r="152" spans="1:79" s="21" customFormat="1" ht="15" customHeight="1" x14ac:dyDescent="0.25">
      <c r="A152" s="36">
        <v>1</v>
      </c>
      <c r="B152" s="37"/>
      <c r="C152" s="37"/>
      <c r="D152" s="86" t="s">
        <v>201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8"/>
      <c r="Q152" s="64" t="s">
        <v>202</v>
      </c>
      <c r="R152" s="64"/>
      <c r="S152" s="64"/>
      <c r="T152" s="64"/>
      <c r="U152" s="64"/>
      <c r="V152" s="64" t="s">
        <v>203</v>
      </c>
      <c r="W152" s="64"/>
      <c r="X152" s="64"/>
      <c r="Y152" s="64"/>
      <c r="Z152" s="64"/>
      <c r="AA152" s="64"/>
      <c r="AB152" s="64"/>
      <c r="AC152" s="64"/>
      <c r="AD152" s="64"/>
      <c r="AE152" s="64"/>
      <c r="AF152" s="85">
        <v>1</v>
      </c>
      <c r="AG152" s="85"/>
      <c r="AH152" s="85"/>
      <c r="AI152" s="85"/>
      <c r="AJ152" s="85"/>
      <c r="AK152" s="85">
        <v>1</v>
      </c>
      <c r="AL152" s="85"/>
      <c r="AM152" s="85"/>
      <c r="AN152" s="85"/>
      <c r="AO152" s="85"/>
      <c r="AP152" s="85">
        <v>1</v>
      </c>
      <c r="AQ152" s="85"/>
      <c r="AR152" s="85"/>
      <c r="AS152" s="85"/>
      <c r="AT152" s="85"/>
      <c r="AU152" s="85">
        <v>1</v>
      </c>
      <c r="AV152" s="85"/>
      <c r="AW152" s="85"/>
      <c r="AX152" s="85"/>
      <c r="AY152" s="85"/>
      <c r="AZ152" s="85">
        <v>1</v>
      </c>
      <c r="BA152" s="85"/>
      <c r="BB152" s="85"/>
      <c r="BC152" s="85"/>
      <c r="BD152" s="85"/>
      <c r="BE152" s="85">
        <v>1</v>
      </c>
      <c r="BF152" s="85"/>
      <c r="BG152" s="85"/>
      <c r="BH152" s="85"/>
      <c r="BI152" s="85"/>
      <c r="BJ152" s="85">
        <v>1</v>
      </c>
      <c r="BK152" s="85"/>
      <c r="BL152" s="85"/>
      <c r="BM152" s="85"/>
      <c r="BN152" s="85"/>
      <c r="BO152" s="85">
        <v>1</v>
      </c>
      <c r="BP152" s="85"/>
      <c r="BQ152" s="85"/>
      <c r="BR152" s="85"/>
      <c r="BS152" s="85"/>
      <c r="BT152" s="85">
        <v>1</v>
      </c>
      <c r="BU152" s="85"/>
      <c r="BV152" s="85"/>
      <c r="BW152" s="85"/>
      <c r="BX152" s="85"/>
    </row>
    <row r="153" spans="1:79" s="21" customFormat="1" ht="27" customHeight="1" x14ac:dyDescent="0.25">
      <c r="A153" s="36">
        <v>2</v>
      </c>
      <c r="B153" s="37"/>
      <c r="C153" s="37"/>
      <c r="D153" s="86" t="s">
        <v>204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8"/>
      <c r="Q153" s="64" t="s">
        <v>202</v>
      </c>
      <c r="R153" s="64"/>
      <c r="S153" s="64"/>
      <c r="T153" s="64"/>
      <c r="U153" s="64"/>
      <c r="V153" s="64" t="s">
        <v>205</v>
      </c>
      <c r="W153" s="64"/>
      <c r="X153" s="64"/>
      <c r="Y153" s="64"/>
      <c r="Z153" s="64"/>
      <c r="AA153" s="64"/>
      <c r="AB153" s="64"/>
      <c r="AC153" s="64"/>
      <c r="AD153" s="64"/>
      <c r="AE153" s="64"/>
      <c r="AF153" s="85">
        <v>20.25</v>
      </c>
      <c r="AG153" s="85"/>
      <c r="AH153" s="85"/>
      <c r="AI153" s="85"/>
      <c r="AJ153" s="85"/>
      <c r="AK153" s="85">
        <v>0</v>
      </c>
      <c r="AL153" s="85"/>
      <c r="AM153" s="85"/>
      <c r="AN153" s="85"/>
      <c r="AO153" s="85"/>
      <c r="AP153" s="85">
        <v>20.25</v>
      </c>
      <c r="AQ153" s="85"/>
      <c r="AR153" s="85"/>
      <c r="AS153" s="85"/>
      <c r="AT153" s="85"/>
      <c r="AU153" s="85">
        <v>24.5</v>
      </c>
      <c r="AV153" s="85"/>
      <c r="AW153" s="85"/>
      <c r="AX153" s="85"/>
      <c r="AY153" s="85"/>
      <c r="AZ153" s="85">
        <v>0</v>
      </c>
      <c r="BA153" s="85"/>
      <c r="BB153" s="85"/>
      <c r="BC153" s="85"/>
      <c r="BD153" s="85"/>
      <c r="BE153" s="85">
        <v>24.5</v>
      </c>
      <c r="BF153" s="85"/>
      <c r="BG153" s="85"/>
      <c r="BH153" s="85"/>
      <c r="BI153" s="85"/>
      <c r="BJ153" s="85">
        <v>24.5</v>
      </c>
      <c r="BK153" s="85"/>
      <c r="BL153" s="85"/>
      <c r="BM153" s="85"/>
      <c r="BN153" s="85"/>
      <c r="BO153" s="85">
        <v>0</v>
      </c>
      <c r="BP153" s="85"/>
      <c r="BQ153" s="85"/>
      <c r="BR153" s="85"/>
      <c r="BS153" s="85"/>
      <c r="BT153" s="85">
        <f>BJ153</f>
        <v>24.5</v>
      </c>
      <c r="BU153" s="85"/>
      <c r="BV153" s="85"/>
      <c r="BW153" s="85"/>
      <c r="BX153" s="85"/>
    </row>
    <row r="154" spans="1:79" s="21" customFormat="1" ht="15" customHeight="1" x14ac:dyDescent="0.25">
      <c r="A154" s="36">
        <v>3</v>
      </c>
      <c r="B154" s="37"/>
      <c r="C154" s="37"/>
      <c r="D154" s="86" t="s">
        <v>206</v>
      </c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8"/>
      <c r="Q154" s="64" t="s">
        <v>202</v>
      </c>
      <c r="R154" s="64"/>
      <c r="S154" s="64"/>
      <c r="T154" s="64"/>
      <c r="U154" s="64"/>
      <c r="V154" s="64" t="s">
        <v>205</v>
      </c>
      <c r="W154" s="64"/>
      <c r="X154" s="64"/>
      <c r="Y154" s="64"/>
      <c r="Z154" s="64"/>
      <c r="AA154" s="64"/>
      <c r="AB154" s="64"/>
      <c r="AC154" s="64"/>
      <c r="AD154" s="64"/>
      <c r="AE154" s="64"/>
      <c r="AF154" s="85">
        <v>2</v>
      </c>
      <c r="AG154" s="85"/>
      <c r="AH154" s="85"/>
      <c r="AI154" s="85"/>
      <c r="AJ154" s="85"/>
      <c r="AK154" s="85">
        <v>0</v>
      </c>
      <c r="AL154" s="85"/>
      <c r="AM154" s="85"/>
      <c r="AN154" s="85"/>
      <c r="AO154" s="85"/>
      <c r="AP154" s="85">
        <v>2</v>
      </c>
      <c r="AQ154" s="85"/>
      <c r="AR154" s="85"/>
      <c r="AS154" s="85"/>
      <c r="AT154" s="85"/>
      <c r="AU154" s="85">
        <v>2</v>
      </c>
      <c r="AV154" s="85"/>
      <c r="AW154" s="85"/>
      <c r="AX154" s="85"/>
      <c r="AY154" s="85"/>
      <c r="AZ154" s="85">
        <v>0</v>
      </c>
      <c r="BA154" s="85"/>
      <c r="BB154" s="85"/>
      <c r="BC154" s="85"/>
      <c r="BD154" s="85"/>
      <c r="BE154" s="85">
        <v>2</v>
      </c>
      <c r="BF154" s="85"/>
      <c r="BG154" s="85"/>
      <c r="BH154" s="85"/>
      <c r="BI154" s="85"/>
      <c r="BJ154" s="85">
        <v>3</v>
      </c>
      <c r="BK154" s="85"/>
      <c r="BL154" s="85"/>
      <c r="BM154" s="85"/>
      <c r="BN154" s="85"/>
      <c r="BO154" s="85">
        <v>0</v>
      </c>
      <c r="BP154" s="85"/>
      <c r="BQ154" s="85"/>
      <c r="BR154" s="85"/>
      <c r="BS154" s="85"/>
      <c r="BT154" s="85">
        <f>BJ154</f>
        <v>3</v>
      </c>
      <c r="BU154" s="85"/>
      <c r="BV154" s="85"/>
      <c r="BW154" s="85"/>
      <c r="BX154" s="85"/>
    </row>
    <row r="155" spans="1:79" s="21" customFormat="1" ht="15" customHeight="1" x14ac:dyDescent="0.25">
      <c r="A155" s="36">
        <v>4</v>
      </c>
      <c r="B155" s="37"/>
      <c r="C155" s="37"/>
      <c r="D155" s="86" t="s">
        <v>207</v>
      </c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8"/>
      <c r="Q155" s="64" t="s">
        <v>202</v>
      </c>
      <c r="R155" s="64"/>
      <c r="S155" s="64"/>
      <c r="T155" s="64"/>
      <c r="U155" s="64"/>
      <c r="V155" s="64" t="s">
        <v>205</v>
      </c>
      <c r="W155" s="64"/>
      <c r="X155" s="64"/>
      <c r="Y155" s="64"/>
      <c r="Z155" s="64"/>
      <c r="AA155" s="64"/>
      <c r="AB155" s="64"/>
      <c r="AC155" s="64"/>
      <c r="AD155" s="64"/>
      <c r="AE155" s="64"/>
      <c r="AF155" s="85">
        <v>13.5</v>
      </c>
      <c r="AG155" s="85"/>
      <c r="AH155" s="85"/>
      <c r="AI155" s="85"/>
      <c r="AJ155" s="85"/>
      <c r="AK155" s="85">
        <v>0</v>
      </c>
      <c r="AL155" s="85"/>
      <c r="AM155" s="85"/>
      <c r="AN155" s="85"/>
      <c r="AO155" s="85"/>
      <c r="AP155" s="85">
        <v>13.5</v>
      </c>
      <c r="AQ155" s="85"/>
      <c r="AR155" s="85"/>
      <c r="AS155" s="85"/>
      <c r="AT155" s="85"/>
      <c r="AU155" s="85">
        <v>16</v>
      </c>
      <c r="AV155" s="85"/>
      <c r="AW155" s="85"/>
      <c r="AX155" s="85"/>
      <c r="AY155" s="85"/>
      <c r="AZ155" s="85">
        <v>0</v>
      </c>
      <c r="BA155" s="85"/>
      <c r="BB155" s="85"/>
      <c r="BC155" s="85"/>
      <c r="BD155" s="85"/>
      <c r="BE155" s="85">
        <v>16</v>
      </c>
      <c r="BF155" s="85"/>
      <c r="BG155" s="85"/>
      <c r="BH155" s="85"/>
      <c r="BI155" s="85"/>
      <c r="BJ155" s="85">
        <v>16</v>
      </c>
      <c r="BK155" s="85"/>
      <c r="BL155" s="85"/>
      <c r="BM155" s="85"/>
      <c r="BN155" s="85"/>
      <c r="BO155" s="85">
        <v>0</v>
      </c>
      <c r="BP155" s="85"/>
      <c r="BQ155" s="85"/>
      <c r="BR155" s="85"/>
      <c r="BS155" s="85"/>
      <c r="BT155" s="85">
        <f>BJ155</f>
        <v>16</v>
      </c>
      <c r="BU155" s="85"/>
      <c r="BV155" s="85"/>
      <c r="BW155" s="85"/>
      <c r="BX155" s="85"/>
    </row>
    <row r="156" spans="1:79" s="21" customFormat="1" ht="15" customHeight="1" x14ac:dyDescent="0.25">
      <c r="A156" s="36">
        <v>5</v>
      </c>
      <c r="B156" s="37"/>
      <c r="C156" s="37"/>
      <c r="D156" s="86" t="s">
        <v>208</v>
      </c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8"/>
      <c r="Q156" s="64" t="s">
        <v>202</v>
      </c>
      <c r="R156" s="64"/>
      <c r="S156" s="64"/>
      <c r="T156" s="64"/>
      <c r="U156" s="64"/>
      <c r="V156" s="64" t="s">
        <v>205</v>
      </c>
      <c r="W156" s="64"/>
      <c r="X156" s="64"/>
      <c r="Y156" s="64"/>
      <c r="Z156" s="64"/>
      <c r="AA156" s="64"/>
      <c r="AB156" s="64"/>
      <c r="AC156" s="64"/>
      <c r="AD156" s="64"/>
      <c r="AE156" s="64"/>
      <c r="AF156" s="85">
        <v>3</v>
      </c>
      <c r="AG156" s="85"/>
      <c r="AH156" s="85"/>
      <c r="AI156" s="85"/>
      <c r="AJ156" s="85"/>
      <c r="AK156" s="85">
        <v>0</v>
      </c>
      <c r="AL156" s="85"/>
      <c r="AM156" s="85"/>
      <c r="AN156" s="85"/>
      <c r="AO156" s="85"/>
      <c r="AP156" s="85">
        <v>3</v>
      </c>
      <c r="AQ156" s="85"/>
      <c r="AR156" s="85"/>
      <c r="AS156" s="85"/>
      <c r="AT156" s="85"/>
      <c r="AU156" s="85">
        <v>3</v>
      </c>
      <c r="AV156" s="85"/>
      <c r="AW156" s="85"/>
      <c r="AX156" s="85"/>
      <c r="AY156" s="85"/>
      <c r="AZ156" s="85">
        <v>0</v>
      </c>
      <c r="BA156" s="85"/>
      <c r="BB156" s="85"/>
      <c r="BC156" s="85"/>
      <c r="BD156" s="85"/>
      <c r="BE156" s="85">
        <v>3</v>
      </c>
      <c r="BF156" s="85"/>
      <c r="BG156" s="85"/>
      <c r="BH156" s="85"/>
      <c r="BI156" s="85"/>
      <c r="BJ156" s="85">
        <v>2</v>
      </c>
      <c r="BK156" s="85"/>
      <c r="BL156" s="85"/>
      <c r="BM156" s="85"/>
      <c r="BN156" s="85"/>
      <c r="BO156" s="85">
        <v>0</v>
      </c>
      <c r="BP156" s="85"/>
      <c r="BQ156" s="85"/>
      <c r="BR156" s="85"/>
      <c r="BS156" s="85"/>
      <c r="BT156" s="85">
        <f>BJ156</f>
        <v>2</v>
      </c>
      <c r="BU156" s="85"/>
      <c r="BV156" s="85"/>
      <c r="BW156" s="85"/>
      <c r="BX156" s="85"/>
    </row>
    <row r="157" spans="1:79" s="21" customFormat="1" ht="15" customHeight="1" x14ac:dyDescent="0.25">
      <c r="A157" s="36">
        <v>6</v>
      </c>
      <c r="B157" s="37"/>
      <c r="C157" s="37"/>
      <c r="D157" s="86" t="s">
        <v>209</v>
      </c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8"/>
      <c r="Q157" s="64" t="s">
        <v>202</v>
      </c>
      <c r="R157" s="64"/>
      <c r="S157" s="64"/>
      <c r="T157" s="64"/>
      <c r="U157" s="64"/>
      <c r="V157" s="64" t="s">
        <v>205</v>
      </c>
      <c r="W157" s="64"/>
      <c r="X157" s="64"/>
      <c r="Y157" s="64"/>
      <c r="Z157" s="64"/>
      <c r="AA157" s="64"/>
      <c r="AB157" s="64"/>
      <c r="AC157" s="64"/>
      <c r="AD157" s="64"/>
      <c r="AE157" s="64"/>
      <c r="AF157" s="85">
        <v>1.75</v>
      </c>
      <c r="AG157" s="85"/>
      <c r="AH157" s="85"/>
      <c r="AI157" s="85"/>
      <c r="AJ157" s="85"/>
      <c r="AK157" s="85">
        <v>0</v>
      </c>
      <c r="AL157" s="85"/>
      <c r="AM157" s="85"/>
      <c r="AN157" s="85"/>
      <c r="AO157" s="85"/>
      <c r="AP157" s="85">
        <v>1.75</v>
      </c>
      <c r="AQ157" s="85"/>
      <c r="AR157" s="85"/>
      <c r="AS157" s="85"/>
      <c r="AT157" s="85"/>
      <c r="AU157" s="85">
        <v>3.5</v>
      </c>
      <c r="AV157" s="85"/>
      <c r="AW157" s="85"/>
      <c r="AX157" s="85"/>
      <c r="AY157" s="85"/>
      <c r="AZ157" s="85">
        <v>0</v>
      </c>
      <c r="BA157" s="85"/>
      <c r="BB157" s="85"/>
      <c r="BC157" s="85"/>
      <c r="BD157" s="85"/>
      <c r="BE157" s="85">
        <v>3.5</v>
      </c>
      <c r="BF157" s="85"/>
      <c r="BG157" s="85"/>
      <c r="BH157" s="85"/>
      <c r="BI157" s="85"/>
      <c r="BJ157" s="85">
        <v>3.5</v>
      </c>
      <c r="BK157" s="85"/>
      <c r="BL157" s="85"/>
      <c r="BM157" s="85"/>
      <c r="BN157" s="85"/>
      <c r="BO157" s="85">
        <v>0</v>
      </c>
      <c r="BP157" s="85"/>
      <c r="BQ157" s="85"/>
      <c r="BR157" s="85"/>
      <c r="BS157" s="85"/>
      <c r="BT157" s="85">
        <f>BJ157</f>
        <v>3.5</v>
      </c>
      <c r="BU157" s="85"/>
      <c r="BV157" s="85"/>
      <c r="BW157" s="85"/>
      <c r="BX157" s="85"/>
    </row>
    <row r="158" spans="1:79" s="21" customFormat="1" ht="28" customHeight="1" x14ac:dyDescent="0.25">
      <c r="A158" s="36">
        <v>7</v>
      </c>
      <c r="B158" s="37"/>
      <c r="C158" s="37"/>
      <c r="D158" s="112" t="s">
        <v>210</v>
      </c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64" t="s">
        <v>202</v>
      </c>
      <c r="R158" s="64"/>
      <c r="S158" s="64"/>
      <c r="T158" s="64"/>
      <c r="U158" s="64"/>
      <c r="V158" s="64" t="s">
        <v>205</v>
      </c>
      <c r="W158" s="64"/>
      <c r="X158" s="64"/>
      <c r="Y158" s="64"/>
      <c r="Z158" s="64"/>
      <c r="AA158" s="64"/>
      <c r="AB158" s="64"/>
      <c r="AC158" s="64"/>
      <c r="AD158" s="64"/>
      <c r="AE158" s="64"/>
      <c r="AF158" s="85">
        <v>0</v>
      </c>
      <c r="AG158" s="85"/>
      <c r="AH158" s="85"/>
      <c r="AI158" s="85"/>
      <c r="AJ158" s="85"/>
      <c r="AK158" s="85">
        <v>12</v>
      </c>
      <c r="AL158" s="85"/>
      <c r="AM158" s="85"/>
      <c r="AN158" s="85"/>
      <c r="AO158" s="85"/>
      <c r="AP158" s="85">
        <v>12</v>
      </c>
      <c r="AQ158" s="85"/>
      <c r="AR158" s="85"/>
      <c r="AS158" s="85"/>
      <c r="AT158" s="85"/>
      <c r="AU158" s="85">
        <v>0</v>
      </c>
      <c r="AV158" s="85"/>
      <c r="AW158" s="85"/>
      <c r="AX158" s="85"/>
      <c r="AY158" s="85"/>
      <c r="AZ158" s="85">
        <v>14</v>
      </c>
      <c r="BA158" s="85"/>
      <c r="BB158" s="85"/>
      <c r="BC158" s="85"/>
      <c r="BD158" s="85"/>
      <c r="BE158" s="85">
        <v>14</v>
      </c>
      <c r="BF158" s="85"/>
      <c r="BG158" s="85"/>
      <c r="BH158" s="85"/>
      <c r="BI158" s="85"/>
      <c r="BJ158" s="85">
        <v>0</v>
      </c>
      <c r="BK158" s="85"/>
      <c r="BL158" s="85"/>
      <c r="BM158" s="85"/>
      <c r="BN158" s="85"/>
      <c r="BO158" s="85">
        <v>12</v>
      </c>
      <c r="BP158" s="85"/>
      <c r="BQ158" s="85"/>
      <c r="BR158" s="85"/>
      <c r="BS158" s="85"/>
      <c r="BT158" s="85">
        <f>BO158</f>
        <v>12</v>
      </c>
      <c r="BU158" s="85"/>
      <c r="BV158" s="85"/>
      <c r="BW158" s="85"/>
      <c r="BX158" s="85"/>
    </row>
    <row r="159" spans="1:79" s="21" customFormat="1" ht="28" customHeight="1" x14ac:dyDescent="0.25">
      <c r="A159" s="36">
        <v>8</v>
      </c>
      <c r="B159" s="37"/>
      <c r="C159" s="38"/>
      <c r="D159" s="86" t="s">
        <v>295</v>
      </c>
      <c r="E159" s="87"/>
      <c r="F159" s="87"/>
      <c r="G159" s="87"/>
      <c r="H159" s="87"/>
      <c r="I159" s="88"/>
      <c r="J159" s="33"/>
      <c r="K159" s="33"/>
      <c r="L159" s="33"/>
      <c r="M159" s="33"/>
      <c r="N159" s="33"/>
      <c r="O159" s="33"/>
      <c r="P159" s="33"/>
      <c r="Q159" s="30"/>
      <c r="R159" s="48" t="s">
        <v>290</v>
      </c>
      <c r="S159" s="49"/>
      <c r="T159" s="49"/>
      <c r="U159" s="50"/>
      <c r="V159" s="48" t="s">
        <v>296</v>
      </c>
      <c r="W159" s="49"/>
      <c r="X159" s="49"/>
      <c r="Y159" s="49"/>
      <c r="Z159" s="49"/>
      <c r="AA159" s="49"/>
      <c r="AB159" s="49"/>
      <c r="AC159" s="49"/>
      <c r="AD159" s="49"/>
      <c r="AE159" s="50"/>
      <c r="AF159" s="45">
        <v>4427202</v>
      </c>
      <c r="AG159" s="46"/>
      <c r="AH159" s="46"/>
      <c r="AI159" s="46"/>
      <c r="AJ159" s="47"/>
      <c r="AK159" s="45">
        <v>393591</v>
      </c>
      <c r="AL159" s="46"/>
      <c r="AM159" s="46"/>
      <c r="AN159" s="46"/>
      <c r="AO159" s="47"/>
      <c r="AP159" s="45">
        <f>AF159+AK159</f>
        <v>4820793</v>
      </c>
      <c r="AQ159" s="46"/>
      <c r="AR159" s="46"/>
      <c r="AS159" s="46"/>
      <c r="AT159" s="47"/>
      <c r="AU159" s="45">
        <v>5368723</v>
      </c>
      <c r="AV159" s="46"/>
      <c r="AW159" s="46"/>
      <c r="AX159" s="46"/>
      <c r="AY159" s="47"/>
      <c r="AZ159" s="45">
        <v>2252445</v>
      </c>
      <c r="BA159" s="46"/>
      <c r="BB159" s="46"/>
      <c r="BC159" s="46"/>
      <c r="BD159" s="47"/>
      <c r="BE159" s="45">
        <f>AU159+AZ159</f>
        <v>7621168</v>
      </c>
      <c r="BF159" s="46"/>
      <c r="BG159" s="46"/>
      <c r="BH159" s="46"/>
      <c r="BI159" s="47"/>
      <c r="BJ159" s="45">
        <f>BG36</f>
        <v>5976842</v>
      </c>
      <c r="BK159" s="117"/>
      <c r="BL159" s="117"/>
      <c r="BM159" s="117"/>
      <c r="BN159" s="118"/>
      <c r="BO159" s="45">
        <f>BL36</f>
        <v>421200</v>
      </c>
      <c r="BP159" s="117"/>
      <c r="BQ159" s="117"/>
      <c r="BR159" s="117"/>
      <c r="BS159" s="118"/>
      <c r="BT159" s="45">
        <f>BJ159+BO159</f>
        <v>6398042</v>
      </c>
      <c r="BU159" s="117"/>
      <c r="BV159" s="117"/>
      <c r="BW159" s="117"/>
      <c r="BX159" s="118"/>
    </row>
    <row r="160" spans="1:79" s="21" customFormat="1" ht="35.5" customHeight="1" x14ac:dyDescent="0.25">
      <c r="A160" s="36">
        <v>9</v>
      </c>
      <c r="B160" s="37"/>
      <c r="C160" s="38"/>
      <c r="D160" s="86" t="s">
        <v>297</v>
      </c>
      <c r="E160" s="87"/>
      <c r="F160" s="87"/>
      <c r="G160" s="87"/>
      <c r="H160" s="87"/>
      <c r="I160" s="88"/>
      <c r="J160" s="33"/>
      <c r="K160" s="33"/>
      <c r="L160" s="33"/>
      <c r="M160" s="33"/>
      <c r="N160" s="33"/>
      <c r="O160" s="33"/>
      <c r="P160" s="33"/>
      <c r="Q160" s="30"/>
      <c r="R160" s="48" t="s">
        <v>290</v>
      </c>
      <c r="S160" s="49"/>
      <c r="T160" s="49"/>
      <c r="U160" s="50"/>
      <c r="V160" s="48" t="s">
        <v>296</v>
      </c>
      <c r="W160" s="49"/>
      <c r="X160" s="49"/>
      <c r="Y160" s="49"/>
      <c r="Z160" s="49"/>
      <c r="AA160" s="49"/>
      <c r="AB160" s="49"/>
      <c r="AC160" s="49"/>
      <c r="AD160" s="49"/>
      <c r="AE160" s="50"/>
      <c r="AF160" s="45">
        <v>0</v>
      </c>
      <c r="AG160" s="46"/>
      <c r="AH160" s="46"/>
      <c r="AI160" s="46"/>
      <c r="AJ160" s="47"/>
      <c r="AK160" s="45">
        <v>0</v>
      </c>
      <c r="AL160" s="46"/>
      <c r="AM160" s="46"/>
      <c r="AN160" s="46"/>
      <c r="AO160" s="47"/>
      <c r="AP160" s="45">
        <v>0</v>
      </c>
      <c r="AQ160" s="46"/>
      <c r="AR160" s="46"/>
      <c r="AS160" s="46"/>
      <c r="AT160" s="47"/>
      <c r="AU160" s="45">
        <v>1300</v>
      </c>
      <c r="AV160" s="46"/>
      <c r="AW160" s="46"/>
      <c r="AX160" s="46"/>
      <c r="AY160" s="47"/>
      <c r="AZ160" s="45">
        <v>24993</v>
      </c>
      <c r="BA160" s="46"/>
      <c r="BB160" s="46"/>
      <c r="BC160" s="46"/>
      <c r="BD160" s="47"/>
      <c r="BE160" s="45">
        <f>AU160+AZ160</f>
        <v>26293</v>
      </c>
      <c r="BF160" s="46"/>
      <c r="BG160" s="46"/>
      <c r="BH160" s="46"/>
      <c r="BI160" s="47"/>
      <c r="BJ160" s="45">
        <f>BG37</f>
        <v>0</v>
      </c>
      <c r="BK160" s="117"/>
      <c r="BL160" s="117"/>
      <c r="BM160" s="117"/>
      <c r="BN160" s="118"/>
      <c r="BO160" s="45">
        <f>BL37</f>
        <v>0</v>
      </c>
      <c r="BP160" s="117"/>
      <c r="BQ160" s="117"/>
      <c r="BR160" s="117"/>
      <c r="BS160" s="118"/>
      <c r="BT160" s="45">
        <f>BJ160+BO160</f>
        <v>0</v>
      </c>
      <c r="BU160" s="117"/>
      <c r="BV160" s="117"/>
      <c r="BW160" s="117"/>
      <c r="BX160" s="118"/>
    </row>
    <row r="161" spans="1:76" s="21" customFormat="1" ht="42.65" customHeight="1" x14ac:dyDescent="0.25">
      <c r="A161" s="36">
        <v>10</v>
      </c>
      <c r="B161" s="37"/>
      <c r="C161" s="38"/>
      <c r="D161" s="86" t="s">
        <v>298</v>
      </c>
      <c r="E161" s="87"/>
      <c r="F161" s="87"/>
      <c r="G161" s="87"/>
      <c r="H161" s="87"/>
      <c r="I161" s="88"/>
      <c r="J161" s="33"/>
      <c r="K161" s="33"/>
      <c r="L161" s="33"/>
      <c r="M161" s="33"/>
      <c r="N161" s="33"/>
      <c r="O161" s="33"/>
      <c r="P161" s="33"/>
      <c r="Q161" s="30"/>
      <c r="R161" s="48" t="s">
        <v>290</v>
      </c>
      <c r="S161" s="49"/>
      <c r="T161" s="49"/>
      <c r="U161" s="50"/>
      <c r="V161" s="48" t="s">
        <v>296</v>
      </c>
      <c r="W161" s="49"/>
      <c r="X161" s="49"/>
      <c r="Y161" s="49"/>
      <c r="Z161" s="49"/>
      <c r="AA161" s="49"/>
      <c r="AB161" s="49"/>
      <c r="AC161" s="49"/>
      <c r="AD161" s="49"/>
      <c r="AE161" s="50"/>
      <c r="AF161" s="45">
        <v>0</v>
      </c>
      <c r="AG161" s="46"/>
      <c r="AH161" s="46"/>
      <c r="AI161" s="46"/>
      <c r="AJ161" s="47"/>
      <c r="AK161" s="45">
        <v>0</v>
      </c>
      <c r="AL161" s="46"/>
      <c r="AM161" s="46"/>
      <c r="AN161" s="46"/>
      <c r="AO161" s="47"/>
      <c r="AP161" s="45">
        <v>0</v>
      </c>
      <c r="AQ161" s="46"/>
      <c r="AR161" s="46"/>
      <c r="AS161" s="46"/>
      <c r="AT161" s="47"/>
      <c r="AU161" s="45">
        <v>75845</v>
      </c>
      <c r="AV161" s="46"/>
      <c r="AW161" s="46"/>
      <c r="AX161" s="46"/>
      <c r="AY161" s="47"/>
      <c r="AZ161" s="45">
        <v>74000</v>
      </c>
      <c r="BA161" s="46"/>
      <c r="BB161" s="46"/>
      <c r="BC161" s="46"/>
      <c r="BD161" s="47"/>
      <c r="BE161" s="45">
        <f>AU161+AZ161</f>
        <v>149845</v>
      </c>
      <c r="BF161" s="46"/>
      <c r="BG161" s="46"/>
      <c r="BH161" s="46"/>
      <c r="BI161" s="47"/>
      <c r="BJ161" s="45">
        <f>BG38</f>
        <v>0</v>
      </c>
      <c r="BK161" s="117"/>
      <c r="BL161" s="117"/>
      <c r="BM161" s="117"/>
      <c r="BN161" s="118"/>
      <c r="BO161" s="45">
        <f>BL38</f>
        <v>0</v>
      </c>
      <c r="BP161" s="117"/>
      <c r="BQ161" s="117"/>
      <c r="BR161" s="117"/>
      <c r="BS161" s="118"/>
      <c r="BT161" s="45">
        <f>BJ161+BO161</f>
        <v>0</v>
      </c>
      <c r="BU161" s="117"/>
      <c r="BV161" s="117"/>
      <c r="BW161" s="117"/>
      <c r="BX161" s="118"/>
    </row>
    <row r="162" spans="1:76" s="21" customFormat="1" ht="28" customHeight="1" x14ac:dyDescent="0.25">
      <c r="A162" s="36">
        <v>11</v>
      </c>
      <c r="B162" s="37"/>
      <c r="C162" s="37"/>
      <c r="D162" s="112" t="s">
        <v>211</v>
      </c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64" t="s">
        <v>290</v>
      </c>
      <c r="R162" s="64"/>
      <c r="S162" s="64"/>
      <c r="T162" s="64"/>
      <c r="U162" s="64"/>
      <c r="V162" s="64" t="s">
        <v>205</v>
      </c>
      <c r="W162" s="64"/>
      <c r="X162" s="64"/>
      <c r="Y162" s="64"/>
      <c r="Z162" s="64"/>
      <c r="AA162" s="64"/>
      <c r="AB162" s="64"/>
      <c r="AC162" s="64"/>
      <c r="AD162" s="64"/>
      <c r="AE162" s="64"/>
      <c r="AF162" s="70">
        <v>5400</v>
      </c>
      <c r="AG162" s="70"/>
      <c r="AH162" s="70"/>
      <c r="AI162" s="70"/>
      <c r="AJ162" s="70"/>
      <c r="AK162" s="70">
        <v>0</v>
      </c>
      <c r="AL162" s="70"/>
      <c r="AM162" s="70"/>
      <c r="AN162" s="70"/>
      <c r="AO162" s="70"/>
      <c r="AP162" s="70">
        <v>5400</v>
      </c>
      <c r="AQ162" s="70"/>
      <c r="AR162" s="70"/>
      <c r="AS162" s="70"/>
      <c r="AT162" s="70"/>
      <c r="AU162" s="70">
        <v>49500</v>
      </c>
      <c r="AV162" s="70"/>
      <c r="AW162" s="70"/>
      <c r="AX162" s="70"/>
      <c r="AY162" s="70"/>
      <c r="AZ162" s="70">
        <v>0</v>
      </c>
      <c r="BA162" s="70"/>
      <c r="BB162" s="70"/>
      <c r="BC162" s="70"/>
      <c r="BD162" s="70"/>
      <c r="BE162" s="70">
        <v>49500</v>
      </c>
      <c r="BF162" s="70"/>
      <c r="BG162" s="70"/>
      <c r="BH162" s="70"/>
      <c r="BI162" s="70"/>
      <c r="BJ162" s="70">
        <v>30000</v>
      </c>
      <c r="BK162" s="70"/>
      <c r="BL162" s="70"/>
      <c r="BM162" s="70"/>
      <c r="BN162" s="70"/>
      <c r="BO162" s="70">
        <v>0</v>
      </c>
      <c r="BP162" s="70"/>
      <c r="BQ162" s="70"/>
      <c r="BR162" s="70"/>
      <c r="BS162" s="70"/>
      <c r="BT162" s="70">
        <f>BJ162</f>
        <v>30000</v>
      </c>
      <c r="BU162" s="70"/>
      <c r="BV162" s="70"/>
      <c r="BW162" s="70"/>
      <c r="BX162" s="70"/>
    </row>
    <row r="163" spans="1:76" s="22" customFormat="1" ht="15" customHeight="1" x14ac:dyDescent="0.25">
      <c r="A163" s="79">
        <v>0</v>
      </c>
      <c r="B163" s="80"/>
      <c r="C163" s="80"/>
      <c r="D163" s="113" t="s">
        <v>213</v>
      </c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</row>
    <row r="164" spans="1:76" s="21" customFormat="1" ht="25" customHeight="1" x14ac:dyDescent="0.25">
      <c r="A164" s="36">
        <v>12</v>
      </c>
      <c r="B164" s="37"/>
      <c r="C164" s="37"/>
      <c r="D164" s="112" t="s">
        <v>214</v>
      </c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64" t="s">
        <v>202</v>
      </c>
      <c r="R164" s="64"/>
      <c r="S164" s="64"/>
      <c r="T164" s="64"/>
      <c r="U164" s="64"/>
      <c r="V164" s="64" t="s">
        <v>203</v>
      </c>
      <c r="W164" s="64"/>
      <c r="X164" s="64"/>
      <c r="Y164" s="64"/>
      <c r="Z164" s="64"/>
      <c r="AA164" s="64"/>
      <c r="AB164" s="64"/>
      <c r="AC164" s="64"/>
      <c r="AD164" s="64"/>
      <c r="AE164" s="64"/>
      <c r="AF164" s="85">
        <v>610</v>
      </c>
      <c r="AG164" s="85"/>
      <c r="AH164" s="85"/>
      <c r="AI164" s="85"/>
      <c r="AJ164" s="85"/>
      <c r="AK164" s="85">
        <v>430</v>
      </c>
      <c r="AL164" s="85"/>
      <c r="AM164" s="85"/>
      <c r="AN164" s="85"/>
      <c r="AO164" s="85"/>
      <c r="AP164" s="85">
        <v>1040</v>
      </c>
      <c r="AQ164" s="85"/>
      <c r="AR164" s="85"/>
      <c r="AS164" s="85"/>
      <c r="AT164" s="85"/>
      <c r="AU164" s="85">
        <v>420</v>
      </c>
      <c r="AV164" s="85"/>
      <c r="AW164" s="85"/>
      <c r="AX164" s="85"/>
      <c r="AY164" s="85"/>
      <c r="AZ164" s="85">
        <v>530</v>
      </c>
      <c r="BA164" s="85"/>
      <c r="BB164" s="85"/>
      <c r="BC164" s="85"/>
      <c r="BD164" s="85"/>
      <c r="BE164" s="85">
        <v>950</v>
      </c>
      <c r="BF164" s="85"/>
      <c r="BG164" s="85"/>
      <c r="BH164" s="85"/>
      <c r="BI164" s="85"/>
      <c r="BJ164" s="85">
        <v>470</v>
      </c>
      <c r="BK164" s="85"/>
      <c r="BL164" s="85"/>
      <c r="BM164" s="85"/>
      <c r="BN164" s="85"/>
      <c r="BO164" s="85">
        <v>580</v>
      </c>
      <c r="BP164" s="85"/>
      <c r="BQ164" s="85"/>
      <c r="BR164" s="85"/>
      <c r="BS164" s="85"/>
      <c r="BT164" s="85">
        <f>BJ164+BO164</f>
        <v>1050</v>
      </c>
      <c r="BU164" s="85"/>
      <c r="BV164" s="85"/>
      <c r="BW164" s="85"/>
      <c r="BX164" s="85"/>
    </row>
    <row r="165" spans="1:76" s="21" customFormat="1" ht="51.65" customHeight="1" x14ac:dyDescent="0.25">
      <c r="A165" s="36">
        <v>13</v>
      </c>
      <c r="B165" s="37"/>
      <c r="C165" s="37"/>
      <c r="D165" s="112" t="s">
        <v>299</v>
      </c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64" t="s">
        <v>202</v>
      </c>
      <c r="R165" s="64"/>
      <c r="S165" s="64"/>
      <c r="T165" s="64"/>
      <c r="U165" s="64"/>
      <c r="V165" s="64" t="s">
        <v>225</v>
      </c>
      <c r="W165" s="64"/>
      <c r="X165" s="64"/>
      <c r="Y165" s="64"/>
      <c r="Z165" s="64"/>
      <c r="AA165" s="64"/>
      <c r="AB165" s="64"/>
      <c r="AC165" s="64"/>
      <c r="AD165" s="64"/>
      <c r="AE165" s="64"/>
      <c r="AF165" s="85">
        <v>0</v>
      </c>
      <c r="AG165" s="85"/>
      <c r="AH165" s="85"/>
      <c r="AI165" s="85"/>
      <c r="AJ165" s="85"/>
      <c r="AK165" s="85">
        <v>0</v>
      </c>
      <c r="AL165" s="85"/>
      <c r="AM165" s="85"/>
      <c r="AN165" s="85"/>
      <c r="AO165" s="85"/>
      <c r="AP165" s="85">
        <v>0</v>
      </c>
      <c r="AQ165" s="85"/>
      <c r="AR165" s="85"/>
      <c r="AS165" s="85"/>
      <c r="AT165" s="85"/>
      <c r="AU165" s="85">
        <v>5</v>
      </c>
      <c r="AV165" s="85"/>
      <c r="AW165" s="85"/>
      <c r="AX165" s="85"/>
      <c r="AY165" s="85"/>
      <c r="AZ165" s="85">
        <v>1</v>
      </c>
      <c r="BA165" s="85"/>
      <c r="BB165" s="85"/>
      <c r="BC165" s="85"/>
      <c r="BD165" s="85"/>
      <c r="BE165" s="85">
        <f>AU165+AZ165</f>
        <v>6</v>
      </c>
      <c r="BF165" s="85"/>
      <c r="BG165" s="85"/>
      <c r="BH165" s="85"/>
      <c r="BI165" s="85"/>
      <c r="BJ165" s="85">
        <v>0</v>
      </c>
      <c r="BK165" s="85"/>
      <c r="BL165" s="85"/>
      <c r="BM165" s="85"/>
      <c r="BN165" s="85"/>
      <c r="BO165" s="85">
        <v>0</v>
      </c>
      <c r="BP165" s="85"/>
      <c r="BQ165" s="85"/>
      <c r="BR165" s="85"/>
      <c r="BS165" s="85"/>
      <c r="BT165" s="85">
        <v>0</v>
      </c>
      <c r="BU165" s="85"/>
      <c r="BV165" s="85"/>
      <c r="BW165" s="85"/>
      <c r="BX165" s="85"/>
    </row>
    <row r="166" spans="1:76" s="21" customFormat="1" ht="22.5" customHeight="1" x14ac:dyDescent="0.25">
      <c r="A166" s="36">
        <v>14</v>
      </c>
      <c r="B166" s="37"/>
      <c r="C166" s="37"/>
      <c r="D166" s="112" t="s">
        <v>217</v>
      </c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64" t="s">
        <v>218</v>
      </c>
      <c r="R166" s="64"/>
      <c r="S166" s="64"/>
      <c r="T166" s="64"/>
      <c r="U166" s="64"/>
      <c r="V166" s="64" t="s">
        <v>203</v>
      </c>
      <c r="W166" s="64"/>
      <c r="X166" s="64"/>
      <c r="Y166" s="64"/>
      <c r="Z166" s="64"/>
      <c r="AA166" s="64"/>
      <c r="AB166" s="64"/>
      <c r="AC166" s="64"/>
      <c r="AD166" s="64"/>
      <c r="AE166" s="64"/>
      <c r="AF166" s="85">
        <v>12</v>
      </c>
      <c r="AG166" s="85"/>
      <c r="AH166" s="85"/>
      <c r="AI166" s="85"/>
      <c r="AJ166" s="85"/>
      <c r="AK166" s="85">
        <v>14</v>
      </c>
      <c r="AL166" s="85"/>
      <c r="AM166" s="85"/>
      <c r="AN166" s="85"/>
      <c r="AO166" s="85"/>
      <c r="AP166" s="85">
        <v>26</v>
      </c>
      <c r="AQ166" s="85"/>
      <c r="AR166" s="85"/>
      <c r="AS166" s="85"/>
      <c r="AT166" s="85"/>
      <c r="AU166" s="85">
        <v>11</v>
      </c>
      <c r="AV166" s="85"/>
      <c r="AW166" s="85"/>
      <c r="AX166" s="85"/>
      <c r="AY166" s="85"/>
      <c r="AZ166" s="85">
        <v>12</v>
      </c>
      <c r="BA166" s="85"/>
      <c r="BB166" s="85"/>
      <c r="BC166" s="85"/>
      <c r="BD166" s="85"/>
      <c r="BE166" s="85">
        <v>23</v>
      </c>
      <c r="BF166" s="85"/>
      <c r="BG166" s="85"/>
      <c r="BH166" s="85"/>
      <c r="BI166" s="85"/>
      <c r="BJ166" s="85">
        <v>11</v>
      </c>
      <c r="BK166" s="85"/>
      <c r="BL166" s="85"/>
      <c r="BM166" s="85"/>
      <c r="BN166" s="85"/>
      <c r="BO166" s="85">
        <v>12</v>
      </c>
      <c r="BP166" s="85"/>
      <c r="BQ166" s="85"/>
      <c r="BR166" s="85"/>
      <c r="BS166" s="85"/>
      <c r="BT166" s="85">
        <f>BJ166+BO166</f>
        <v>23</v>
      </c>
      <c r="BU166" s="85"/>
      <c r="BV166" s="85"/>
      <c r="BW166" s="85"/>
      <c r="BX166" s="85"/>
    </row>
    <row r="167" spans="1:76" s="21" customFormat="1" ht="19.5" customHeight="1" x14ac:dyDescent="0.25">
      <c r="A167" s="36">
        <v>12</v>
      </c>
      <c r="B167" s="37"/>
      <c r="C167" s="37"/>
      <c r="D167" s="112" t="s">
        <v>219</v>
      </c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64" t="s">
        <v>218</v>
      </c>
      <c r="R167" s="64"/>
      <c r="S167" s="64"/>
      <c r="T167" s="64"/>
      <c r="U167" s="64"/>
      <c r="V167" s="114" t="s">
        <v>220</v>
      </c>
      <c r="W167" s="115"/>
      <c r="X167" s="115"/>
      <c r="Y167" s="115"/>
      <c r="Z167" s="115"/>
      <c r="AA167" s="115"/>
      <c r="AB167" s="115"/>
      <c r="AC167" s="115"/>
      <c r="AD167" s="115"/>
      <c r="AE167" s="116"/>
      <c r="AF167" s="85">
        <v>95</v>
      </c>
      <c r="AG167" s="85"/>
      <c r="AH167" s="85"/>
      <c r="AI167" s="85"/>
      <c r="AJ167" s="85"/>
      <c r="AK167" s="85">
        <v>0</v>
      </c>
      <c r="AL167" s="85"/>
      <c r="AM167" s="85"/>
      <c r="AN167" s="85"/>
      <c r="AO167" s="85"/>
      <c r="AP167" s="85">
        <v>95</v>
      </c>
      <c r="AQ167" s="85"/>
      <c r="AR167" s="85"/>
      <c r="AS167" s="85"/>
      <c r="AT167" s="85"/>
      <c r="AU167" s="85">
        <v>65</v>
      </c>
      <c r="AV167" s="85"/>
      <c r="AW167" s="85"/>
      <c r="AX167" s="85"/>
      <c r="AY167" s="85"/>
      <c r="AZ167" s="85">
        <v>0</v>
      </c>
      <c r="BA167" s="85"/>
      <c r="BB167" s="85"/>
      <c r="BC167" s="85"/>
      <c r="BD167" s="85"/>
      <c r="BE167" s="85">
        <v>65</v>
      </c>
      <c r="BF167" s="85"/>
      <c r="BG167" s="85"/>
      <c r="BH167" s="85"/>
      <c r="BI167" s="85"/>
      <c r="BJ167" s="85">
        <v>39</v>
      </c>
      <c r="BK167" s="85"/>
      <c r="BL167" s="85"/>
      <c r="BM167" s="85"/>
      <c r="BN167" s="85"/>
      <c r="BO167" s="85">
        <v>0</v>
      </c>
      <c r="BP167" s="85"/>
      <c r="BQ167" s="85"/>
      <c r="BR167" s="85"/>
      <c r="BS167" s="85"/>
      <c r="BT167" s="85">
        <f>BJ167+BO167</f>
        <v>39</v>
      </c>
      <c r="BU167" s="85"/>
      <c r="BV167" s="85"/>
      <c r="BW167" s="85"/>
      <c r="BX167" s="85"/>
    </row>
    <row r="168" spans="1:76" s="22" customFormat="1" ht="15" customHeight="1" x14ac:dyDescent="0.25">
      <c r="A168" s="79">
        <v>0</v>
      </c>
      <c r="B168" s="80"/>
      <c r="C168" s="80"/>
      <c r="D168" s="113" t="s">
        <v>221</v>
      </c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08"/>
      <c r="R168" s="108"/>
      <c r="S168" s="108"/>
      <c r="T168" s="108"/>
      <c r="U168" s="108"/>
      <c r="V168" s="109"/>
      <c r="W168" s="110"/>
      <c r="X168" s="110"/>
      <c r="Y168" s="110"/>
      <c r="Z168" s="110"/>
      <c r="AA168" s="110"/>
      <c r="AB168" s="110"/>
      <c r="AC168" s="110"/>
      <c r="AD168" s="110"/>
      <c r="AE168" s="111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</row>
    <row r="169" spans="1:76" s="21" customFormat="1" ht="42" hidden="1" customHeight="1" x14ac:dyDescent="0.25">
      <c r="A169" s="36">
        <v>13</v>
      </c>
      <c r="B169" s="37"/>
      <c r="C169" s="37"/>
      <c r="D169" s="112" t="s">
        <v>222</v>
      </c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64" t="s">
        <v>290</v>
      </c>
      <c r="R169" s="64"/>
      <c r="S169" s="64"/>
      <c r="T169" s="64"/>
      <c r="U169" s="64"/>
      <c r="V169" s="48" t="s">
        <v>223</v>
      </c>
      <c r="W169" s="49"/>
      <c r="X169" s="49"/>
      <c r="Y169" s="49"/>
      <c r="Z169" s="49"/>
      <c r="AA169" s="49"/>
      <c r="AB169" s="49"/>
      <c r="AC169" s="49"/>
      <c r="AD169" s="49"/>
      <c r="AE169" s="50"/>
      <c r="AF169" s="85">
        <v>0</v>
      </c>
      <c r="AG169" s="85"/>
      <c r="AH169" s="85"/>
      <c r="AI169" s="85"/>
      <c r="AJ169" s="85"/>
      <c r="AK169" s="85">
        <v>0</v>
      </c>
      <c r="AL169" s="85"/>
      <c r="AM169" s="85"/>
      <c r="AN169" s="85"/>
      <c r="AO169" s="85"/>
      <c r="AP169" s="85">
        <v>0</v>
      </c>
      <c r="AQ169" s="85"/>
      <c r="AR169" s="85"/>
      <c r="AS169" s="85"/>
      <c r="AT169" s="85"/>
      <c r="AU169" s="85">
        <v>0</v>
      </c>
      <c r="AV169" s="85"/>
      <c r="AW169" s="85"/>
      <c r="AX169" s="85"/>
      <c r="AY169" s="85"/>
      <c r="AZ169" s="85">
        <v>0</v>
      </c>
      <c r="BA169" s="85"/>
      <c r="BB169" s="85"/>
      <c r="BC169" s="85"/>
      <c r="BD169" s="85"/>
      <c r="BE169" s="85">
        <v>0</v>
      </c>
      <c r="BF169" s="85"/>
      <c r="BG169" s="85"/>
      <c r="BH169" s="85"/>
      <c r="BI169" s="85"/>
      <c r="BJ169" s="85">
        <v>0</v>
      </c>
      <c r="BK169" s="85"/>
      <c r="BL169" s="85"/>
      <c r="BM169" s="85"/>
      <c r="BN169" s="85"/>
      <c r="BO169" s="85">
        <v>0</v>
      </c>
      <c r="BP169" s="85"/>
      <c r="BQ169" s="85"/>
      <c r="BR169" s="85"/>
      <c r="BS169" s="85"/>
      <c r="BT169" s="85">
        <v>0</v>
      </c>
      <c r="BU169" s="85"/>
      <c r="BV169" s="85"/>
      <c r="BW169" s="85"/>
      <c r="BX169" s="85"/>
    </row>
    <row r="170" spans="1:76" s="21" customFormat="1" ht="28" customHeight="1" x14ac:dyDescent="0.25">
      <c r="A170" s="36">
        <v>13</v>
      </c>
      <c r="B170" s="37"/>
      <c r="C170" s="37"/>
      <c r="D170" s="112" t="s">
        <v>224</v>
      </c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64" t="s">
        <v>290</v>
      </c>
      <c r="R170" s="64"/>
      <c r="S170" s="64"/>
      <c r="T170" s="64"/>
      <c r="U170" s="64"/>
      <c r="V170" s="48" t="s">
        <v>225</v>
      </c>
      <c r="W170" s="49"/>
      <c r="X170" s="49"/>
      <c r="Y170" s="49"/>
      <c r="Z170" s="49"/>
      <c r="AA170" s="49"/>
      <c r="AB170" s="49"/>
      <c r="AC170" s="49"/>
      <c r="AD170" s="49"/>
      <c r="AE170" s="50"/>
      <c r="AF170" s="70">
        <v>605</v>
      </c>
      <c r="AG170" s="70"/>
      <c r="AH170" s="70"/>
      <c r="AI170" s="70"/>
      <c r="AJ170" s="70"/>
      <c r="AK170" s="70">
        <v>76</v>
      </c>
      <c r="AL170" s="70"/>
      <c r="AM170" s="70"/>
      <c r="AN170" s="70"/>
      <c r="AO170" s="70"/>
      <c r="AP170" s="70">
        <v>681</v>
      </c>
      <c r="AQ170" s="70"/>
      <c r="AR170" s="70"/>
      <c r="AS170" s="70"/>
      <c r="AT170" s="70"/>
      <c r="AU170" s="70">
        <v>1065</v>
      </c>
      <c r="AV170" s="70"/>
      <c r="AW170" s="70"/>
      <c r="AX170" s="70"/>
      <c r="AY170" s="70"/>
      <c r="AZ170" s="70">
        <v>354</v>
      </c>
      <c r="BA170" s="70"/>
      <c r="BB170" s="70"/>
      <c r="BC170" s="70"/>
      <c r="BD170" s="70"/>
      <c r="BE170" s="70">
        <v>1419</v>
      </c>
      <c r="BF170" s="70"/>
      <c r="BG170" s="70"/>
      <c r="BH170" s="70"/>
      <c r="BI170" s="70"/>
      <c r="BJ170" s="70">
        <f>BJ159/12/BJ164</f>
        <v>1059.7237588652483</v>
      </c>
      <c r="BK170" s="70"/>
      <c r="BL170" s="70"/>
      <c r="BM170" s="70"/>
      <c r="BN170" s="70"/>
      <c r="BO170" s="70">
        <f>BO159/12/BO164</f>
        <v>60.517241379310342</v>
      </c>
      <c r="BP170" s="70"/>
      <c r="BQ170" s="70"/>
      <c r="BR170" s="70"/>
      <c r="BS170" s="70"/>
      <c r="BT170" s="70">
        <f>BT159/12/BT164</f>
        <v>507.7811111111111</v>
      </c>
      <c r="BU170" s="70"/>
      <c r="BV170" s="70"/>
      <c r="BW170" s="70"/>
      <c r="BX170" s="70"/>
    </row>
    <row r="171" spans="1:76" s="21" customFormat="1" ht="29.5" customHeight="1" x14ac:dyDescent="0.25">
      <c r="A171" s="36">
        <v>14</v>
      </c>
      <c r="B171" s="37"/>
      <c r="C171" s="37"/>
      <c r="D171" s="112" t="s">
        <v>226</v>
      </c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64" t="s">
        <v>290</v>
      </c>
      <c r="R171" s="64"/>
      <c r="S171" s="64"/>
      <c r="T171" s="64"/>
      <c r="U171" s="64"/>
      <c r="V171" s="48" t="s">
        <v>225</v>
      </c>
      <c r="W171" s="49"/>
      <c r="X171" s="49"/>
      <c r="Y171" s="49"/>
      <c r="Z171" s="49"/>
      <c r="AA171" s="49"/>
      <c r="AB171" s="49"/>
      <c r="AC171" s="49"/>
      <c r="AD171" s="49"/>
      <c r="AE171" s="50"/>
      <c r="AF171" s="70">
        <v>30745</v>
      </c>
      <c r="AG171" s="70"/>
      <c r="AH171" s="70"/>
      <c r="AI171" s="70"/>
      <c r="AJ171" s="70"/>
      <c r="AK171" s="70">
        <v>2343</v>
      </c>
      <c r="AL171" s="70"/>
      <c r="AM171" s="70"/>
      <c r="AN171" s="70"/>
      <c r="AO171" s="70"/>
      <c r="AP171" s="70">
        <v>33088</v>
      </c>
      <c r="AQ171" s="70"/>
      <c r="AR171" s="70"/>
      <c r="AS171" s="70"/>
      <c r="AT171" s="70"/>
      <c r="AU171" s="70">
        <v>40672</v>
      </c>
      <c r="AV171" s="70"/>
      <c r="AW171" s="70"/>
      <c r="AX171" s="70"/>
      <c r="AY171" s="70"/>
      <c r="AZ171" s="70">
        <v>15642</v>
      </c>
      <c r="BA171" s="70"/>
      <c r="BB171" s="70"/>
      <c r="BC171" s="70"/>
      <c r="BD171" s="70"/>
      <c r="BE171" s="70">
        <v>56314</v>
      </c>
      <c r="BF171" s="70"/>
      <c r="BG171" s="70"/>
      <c r="BH171" s="70"/>
      <c r="BI171" s="70"/>
      <c r="BJ171" s="70">
        <f>BJ159/12/BJ166</f>
        <v>45279.106060606064</v>
      </c>
      <c r="BK171" s="70"/>
      <c r="BL171" s="70"/>
      <c r="BM171" s="70"/>
      <c r="BN171" s="70"/>
      <c r="BO171" s="70">
        <f t="shared" ref="BO171" si="15">BO159/12/BO166</f>
        <v>2925</v>
      </c>
      <c r="BP171" s="70"/>
      <c r="BQ171" s="70"/>
      <c r="BR171" s="70"/>
      <c r="BS171" s="70"/>
      <c r="BT171" s="70">
        <f t="shared" ref="BT171" si="16">BT159/12/BT166</f>
        <v>23181.311594202896</v>
      </c>
      <c r="BU171" s="70"/>
      <c r="BV171" s="70"/>
      <c r="BW171" s="70"/>
      <c r="BX171" s="70"/>
    </row>
    <row r="172" spans="1:76" s="21" customFormat="1" ht="21.65" customHeight="1" x14ac:dyDescent="0.25">
      <c r="A172" s="36">
        <v>15</v>
      </c>
      <c r="B172" s="37"/>
      <c r="C172" s="37"/>
      <c r="D172" s="112" t="s">
        <v>227</v>
      </c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64" t="s">
        <v>290</v>
      </c>
      <c r="R172" s="64"/>
      <c r="S172" s="64"/>
      <c r="T172" s="64"/>
      <c r="U172" s="64"/>
      <c r="V172" s="48" t="s">
        <v>225</v>
      </c>
      <c r="W172" s="49"/>
      <c r="X172" s="49"/>
      <c r="Y172" s="49"/>
      <c r="Z172" s="49"/>
      <c r="AA172" s="49"/>
      <c r="AB172" s="49"/>
      <c r="AC172" s="49"/>
      <c r="AD172" s="49"/>
      <c r="AE172" s="50"/>
      <c r="AF172" s="85">
        <v>57</v>
      </c>
      <c r="AG172" s="85"/>
      <c r="AH172" s="85"/>
      <c r="AI172" s="85"/>
      <c r="AJ172" s="85"/>
      <c r="AK172" s="85">
        <v>0</v>
      </c>
      <c r="AL172" s="85"/>
      <c r="AM172" s="85"/>
      <c r="AN172" s="85"/>
      <c r="AO172" s="85"/>
      <c r="AP172" s="85">
        <v>57</v>
      </c>
      <c r="AQ172" s="85"/>
      <c r="AR172" s="85"/>
      <c r="AS172" s="85"/>
      <c r="AT172" s="85"/>
      <c r="AU172" s="85">
        <v>762</v>
      </c>
      <c r="AV172" s="85"/>
      <c r="AW172" s="85"/>
      <c r="AX172" s="85"/>
      <c r="AY172" s="85"/>
      <c r="AZ172" s="85">
        <v>0</v>
      </c>
      <c r="BA172" s="85"/>
      <c r="BB172" s="85"/>
      <c r="BC172" s="85"/>
      <c r="BD172" s="85"/>
      <c r="BE172" s="85">
        <v>762</v>
      </c>
      <c r="BF172" s="85"/>
      <c r="BG172" s="85"/>
      <c r="BH172" s="85"/>
      <c r="BI172" s="85"/>
      <c r="BJ172" s="70">
        <f>BJ162/BJ167</f>
        <v>769.23076923076928</v>
      </c>
      <c r="BK172" s="70"/>
      <c r="BL172" s="70"/>
      <c r="BM172" s="70"/>
      <c r="BN172" s="70"/>
      <c r="BO172" s="85">
        <v>0</v>
      </c>
      <c r="BP172" s="85"/>
      <c r="BQ172" s="85"/>
      <c r="BR172" s="85"/>
      <c r="BS172" s="85"/>
      <c r="BT172" s="70">
        <f>BJ172</f>
        <v>769.23076923076928</v>
      </c>
      <c r="BU172" s="70"/>
      <c r="BV172" s="70"/>
      <c r="BW172" s="70"/>
      <c r="BX172" s="70"/>
    </row>
    <row r="173" spans="1:76" s="22" customFormat="1" ht="15" customHeight="1" x14ac:dyDescent="0.25">
      <c r="A173" s="79">
        <v>0</v>
      </c>
      <c r="B173" s="80"/>
      <c r="C173" s="80"/>
      <c r="D173" s="105" t="s">
        <v>228</v>
      </c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7"/>
      <c r="Q173" s="108"/>
      <c r="R173" s="108"/>
      <c r="S173" s="108"/>
      <c r="T173" s="108"/>
      <c r="U173" s="108"/>
      <c r="V173" s="109"/>
      <c r="W173" s="110"/>
      <c r="X173" s="110"/>
      <c r="Y173" s="110"/>
      <c r="Z173" s="110"/>
      <c r="AA173" s="110"/>
      <c r="AB173" s="110"/>
      <c r="AC173" s="110"/>
      <c r="AD173" s="110"/>
      <c r="AE173" s="111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</row>
    <row r="174" spans="1:76" s="21" customFormat="1" ht="42" customHeight="1" x14ac:dyDescent="0.25">
      <c r="A174" s="36">
        <v>17</v>
      </c>
      <c r="B174" s="37"/>
      <c r="C174" s="37"/>
      <c r="D174" s="86" t="s">
        <v>229</v>
      </c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8"/>
      <c r="Q174" s="64" t="s">
        <v>230</v>
      </c>
      <c r="R174" s="64"/>
      <c r="S174" s="64"/>
      <c r="T174" s="64"/>
      <c r="U174" s="64"/>
      <c r="V174" s="48" t="s">
        <v>225</v>
      </c>
      <c r="W174" s="49"/>
      <c r="X174" s="49"/>
      <c r="Y174" s="49"/>
      <c r="Z174" s="49"/>
      <c r="AA174" s="49"/>
      <c r="AB174" s="49"/>
      <c r="AC174" s="49"/>
      <c r="AD174" s="49"/>
      <c r="AE174" s="50"/>
      <c r="AF174" s="85">
        <v>88</v>
      </c>
      <c r="AG174" s="85"/>
      <c r="AH174" s="85"/>
      <c r="AI174" s="85"/>
      <c r="AJ174" s="85"/>
      <c r="AK174" s="85">
        <v>93</v>
      </c>
      <c r="AL174" s="85"/>
      <c r="AM174" s="85"/>
      <c r="AN174" s="85"/>
      <c r="AO174" s="85"/>
      <c r="AP174" s="85">
        <v>100</v>
      </c>
      <c r="AQ174" s="85"/>
      <c r="AR174" s="85"/>
      <c r="AS174" s="85"/>
      <c r="AT174" s="85"/>
      <c r="AU174" s="85">
        <v>61</v>
      </c>
      <c r="AV174" s="85"/>
      <c r="AW174" s="85"/>
      <c r="AX174" s="85"/>
      <c r="AY174" s="85"/>
      <c r="AZ174" s="85">
        <v>115</v>
      </c>
      <c r="BA174" s="85"/>
      <c r="BB174" s="85"/>
      <c r="BC174" s="85"/>
      <c r="BD174" s="85"/>
      <c r="BE174" s="85">
        <v>100</v>
      </c>
      <c r="BF174" s="85"/>
      <c r="BG174" s="85"/>
      <c r="BH174" s="85"/>
      <c r="BI174" s="85"/>
      <c r="BJ174" s="72">
        <f>BJ164/AU164%</f>
        <v>111.9047619047619</v>
      </c>
      <c r="BK174" s="72"/>
      <c r="BL174" s="72"/>
      <c r="BM174" s="72"/>
      <c r="BN174" s="72"/>
      <c r="BO174" s="72">
        <f>BO164/AZ164%</f>
        <v>109.43396226415095</v>
      </c>
      <c r="BP174" s="72"/>
      <c r="BQ174" s="72"/>
      <c r="BR174" s="72"/>
      <c r="BS174" s="72"/>
      <c r="BT174" s="72">
        <f>BT164/BE164%</f>
        <v>110.52631578947368</v>
      </c>
      <c r="BU174" s="72"/>
      <c r="BV174" s="72"/>
      <c r="BW174" s="72"/>
      <c r="BX174" s="72"/>
    </row>
    <row r="175" spans="1:76" s="21" customFormat="1" ht="28" customHeight="1" x14ac:dyDescent="0.25">
      <c r="A175" s="36">
        <v>18</v>
      </c>
      <c r="B175" s="37"/>
      <c r="C175" s="37"/>
      <c r="D175" s="86" t="s">
        <v>231</v>
      </c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8"/>
      <c r="Q175" s="64" t="s">
        <v>230</v>
      </c>
      <c r="R175" s="64"/>
      <c r="S175" s="64"/>
      <c r="T175" s="64"/>
      <c r="U175" s="64"/>
      <c r="V175" s="48" t="s">
        <v>225</v>
      </c>
      <c r="W175" s="49"/>
      <c r="X175" s="49"/>
      <c r="Y175" s="49"/>
      <c r="Z175" s="49"/>
      <c r="AA175" s="49"/>
      <c r="AB175" s="49"/>
      <c r="AC175" s="49"/>
      <c r="AD175" s="49"/>
      <c r="AE175" s="50"/>
      <c r="AF175" s="85">
        <v>86</v>
      </c>
      <c r="AG175" s="85"/>
      <c r="AH175" s="85"/>
      <c r="AI175" s="85"/>
      <c r="AJ175" s="85"/>
      <c r="AK175" s="85">
        <v>0</v>
      </c>
      <c r="AL175" s="85"/>
      <c r="AM175" s="85"/>
      <c r="AN175" s="85"/>
      <c r="AO175" s="85"/>
      <c r="AP175" s="85">
        <v>86</v>
      </c>
      <c r="AQ175" s="85"/>
      <c r="AR175" s="85"/>
      <c r="AS175" s="85"/>
      <c r="AT175" s="85"/>
      <c r="AU175" s="85">
        <v>76</v>
      </c>
      <c r="AV175" s="85"/>
      <c r="AW175" s="85"/>
      <c r="AX175" s="85"/>
      <c r="AY175" s="85"/>
      <c r="AZ175" s="85">
        <v>0</v>
      </c>
      <c r="BA175" s="85"/>
      <c r="BB175" s="85"/>
      <c r="BC175" s="85"/>
      <c r="BD175" s="85"/>
      <c r="BE175" s="85">
        <v>76</v>
      </c>
      <c r="BF175" s="85"/>
      <c r="BG175" s="85"/>
      <c r="BH175" s="85"/>
      <c r="BI175" s="85"/>
      <c r="BJ175" s="85">
        <f>BJ167/AU167%</f>
        <v>60</v>
      </c>
      <c r="BK175" s="85"/>
      <c r="BL175" s="85"/>
      <c r="BM175" s="85"/>
      <c r="BN175" s="85"/>
      <c r="BO175" s="85">
        <v>0</v>
      </c>
      <c r="BP175" s="85"/>
      <c r="BQ175" s="85"/>
      <c r="BR175" s="85"/>
      <c r="BS175" s="85"/>
      <c r="BT175" s="85">
        <f>BJ175</f>
        <v>60</v>
      </c>
      <c r="BU175" s="85"/>
      <c r="BV175" s="85"/>
      <c r="BW175" s="85"/>
      <c r="BX175" s="85"/>
    </row>
    <row r="176" spans="1:76" s="21" customFormat="1" ht="28" customHeight="1" x14ac:dyDescent="0.25">
      <c r="A176" s="36">
        <v>19</v>
      </c>
      <c r="B176" s="37"/>
      <c r="C176" s="37"/>
      <c r="D176" s="86" t="s">
        <v>232</v>
      </c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8"/>
      <c r="Q176" s="64" t="s">
        <v>230</v>
      </c>
      <c r="R176" s="64"/>
      <c r="S176" s="64"/>
      <c r="T176" s="64"/>
      <c r="U176" s="64"/>
      <c r="V176" s="48" t="s">
        <v>225</v>
      </c>
      <c r="W176" s="49"/>
      <c r="X176" s="49"/>
      <c r="Y176" s="49"/>
      <c r="Z176" s="49"/>
      <c r="AA176" s="49"/>
      <c r="AB176" s="49"/>
      <c r="AC176" s="49"/>
      <c r="AD176" s="49"/>
      <c r="AE176" s="50"/>
      <c r="AF176" s="85">
        <v>0</v>
      </c>
      <c r="AG176" s="85"/>
      <c r="AH176" s="85"/>
      <c r="AI176" s="85"/>
      <c r="AJ176" s="85"/>
      <c r="AK176" s="85">
        <v>156</v>
      </c>
      <c r="AL176" s="85"/>
      <c r="AM176" s="85"/>
      <c r="AN176" s="85"/>
      <c r="AO176" s="85"/>
      <c r="AP176" s="85">
        <v>156</v>
      </c>
      <c r="AQ176" s="85"/>
      <c r="AR176" s="85"/>
      <c r="AS176" s="85"/>
      <c r="AT176" s="85"/>
      <c r="AU176" s="85">
        <v>0</v>
      </c>
      <c r="AV176" s="85"/>
      <c r="AW176" s="85"/>
      <c r="AX176" s="85"/>
      <c r="AY176" s="85"/>
      <c r="AZ176" s="85">
        <v>107</v>
      </c>
      <c r="BA176" s="85"/>
      <c r="BB176" s="85"/>
      <c r="BC176" s="85"/>
      <c r="BD176" s="85"/>
      <c r="BE176" s="85">
        <v>107</v>
      </c>
      <c r="BF176" s="85"/>
      <c r="BG176" s="85"/>
      <c r="BH176" s="85"/>
      <c r="BI176" s="85"/>
      <c r="BJ176" s="85">
        <v>0</v>
      </c>
      <c r="BK176" s="85"/>
      <c r="BL176" s="85"/>
      <c r="BM176" s="85"/>
      <c r="BN176" s="85"/>
      <c r="BO176" s="72">
        <f>BL31/BB31%</f>
        <v>105.98892803220936</v>
      </c>
      <c r="BP176" s="72"/>
      <c r="BQ176" s="72"/>
      <c r="BR176" s="72"/>
      <c r="BS176" s="72"/>
      <c r="BT176" s="85">
        <v>0</v>
      </c>
      <c r="BU176" s="85"/>
      <c r="BV176" s="85"/>
      <c r="BW176" s="85"/>
      <c r="BX176" s="85"/>
    </row>
    <row r="177" spans="1:79" s="21" customFormat="1" ht="41.5" customHeight="1" x14ac:dyDescent="0.25">
      <c r="A177" s="36">
        <v>20</v>
      </c>
      <c r="B177" s="37"/>
      <c r="C177" s="38"/>
      <c r="D177" s="86" t="s">
        <v>300</v>
      </c>
      <c r="E177" s="87"/>
      <c r="F177" s="87"/>
      <c r="G177" s="87"/>
      <c r="H177" s="87"/>
      <c r="I177" s="87"/>
      <c r="J177" s="31"/>
      <c r="K177" s="31"/>
      <c r="L177" s="31"/>
      <c r="M177" s="31"/>
      <c r="N177" s="31"/>
      <c r="O177" s="31"/>
      <c r="P177" s="32"/>
      <c r="Q177" s="48" t="s">
        <v>230</v>
      </c>
      <c r="R177" s="49"/>
      <c r="S177" s="49"/>
      <c r="T177" s="49"/>
      <c r="U177" s="50"/>
      <c r="V177" s="48" t="s">
        <v>225</v>
      </c>
      <c r="W177" s="49"/>
      <c r="X177" s="49"/>
      <c r="Y177" s="49"/>
      <c r="Z177" s="49"/>
      <c r="AA177" s="49"/>
      <c r="AB177" s="49"/>
      <c r="AC177" s="49"/>
      <c r="AD177" s="49"/>
      <c r="AE177" s="50"/>
      <c r="AF177" s="188">
        <v>0</v>
      </c>
      <c r="AG177" s="117"/>
      <c r="AH177" s="117"/>
      <c r="AI177" s="117"/>
      <c r="AJ177" s="118"/>
      <c r="AK177" s="188">
        <v>0</v>
      </c>
      <c r="AL177" s="117"/>
      <c r="AM177" s="117"/>
      <c r="AN177" s="117"/>
      <c r="AO177" s="118"/>
      <c r="AP177" s="188">
        <v>0</v>
      </c>
      <c r="AQ177" s="117"/>
      <c r="AR177" s="117"/>
      <c r="AS177" s="117"/>
      <c r="AT177" s="118"/>
      <c r="AU177" s="188">
        <v>0</v>
      </c>
      <c r="AV177" s="117"/>
      <c r="AW177" s="117"/>
      <c r="AX177" s="117"/>
      <c r="AY177" s="118"/>
      <c r="AZ177" s="188">
        <v>100</v>
      </c>
      <c r="BA177" s="117"/>
      <c r="BB177" s="117"/>
      <c r="BC177" s="117"/>
      <c r="BD177" s="118"/>
      <c r="BE177" s="188">
        <f>AZ177</f>
        <v>100</v>
      </c>
      <c r="BF177" s="117"/>
      <c r="BG177" s="117"/>
      <c r="BH177" s="117"/>
      <c r="BI177" s="118"/>
      <c r="BJ177" s="188">
        <v>0</v>
      </c>
      <c r="BK177" s="117"/>
      <c r="BL177" s="117"/>
      <c r="BM177" s="117"/>
      <c r="BN177" s="118"/>
      <c r="BO177" s="201">
        <v>0</v>
      </c>
      <c r="BP177" s="202"/>
      <c r="BQ177" s="202"/>
      <c r="BR177" s="202"/>
      <c r="BS177" s="203"/>
      <c r="BT177" s="188">
        <v>0</v>
      </c>
      <c r="BU177" s="117"/>
      <c r="BV177" s="117"/>
      <c r="BW177" s="117"/>
      <c r="BX177" s="118"/>
    </row>
    <row r="178" spans="1:79" s="21" customFormat="1" ht="28" customHeight="1" x14ac:dyDescent="0.25">
      <c r="A178" s="36">
        <v>21</v>
      </c>
      <c r="B178" s="37"/>
      <c r="C178" s="37"/>
      <c r="D178" s="86" t="s">
        <v>233</v>
      </c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8"/>
      <c r="Q178" s="64" t="s">
        <v>230</v>
      </c>
      <c r="R178" s="64"/>
      <c r="S178" s="64"/>
      <c r="T178" s="64"/>
      <c r="U178" s="64"/>
      <c r="V178" s="48" t="s">
        <v>225</v>
      </c>
      <c r="W178" s="49"/>
      <c r="X178" s="49"/>
      <c r="Y178" s="49"/>
      <c r="Z178" s="49"/>
      <c r="AA178" s="49"/>
      <c r="AB178" s="49"/>
      <c r="AC178" s="49"/>
      <c r="AD178" s="49"/>
      <c r="AE178" s="50"/>
      <c r="AF178" s="85">
        <v>91</v>
      </c>
      <c r="AG178" s="85"/>
      <c r="AH178" s="85"/>
      <c r="AI178" s="85"/>
      <c r="AJ178" s="85"/>
      <c r="AK178" s="85">
        <v>99</v>
      </c>
      <c r="AL178" s="85"/>
      <c r="AM178" s="85"/>
      <c r="AN178" s="85"/>
      <c r="AO178" s="85"/>
      <c r="AP178" s="85">
        <v>100</v>
      </c>
      <c r="AQ178" s="85"/>
      <c r="AR178" s="85"/>
      <c r="AS178" s="85"/>
      <c r="AT178" s="85"/>
      <c r="AU178" s="85">
        <v>86</v>
      </c>
      <c r="AV178" s="85"/>
      <c r="AW178" s="85"/>
      <c r="AX178" s="85"/>
      <c r="AY178" s="85"/>
      <c r="AZ178" s="85">
        <v>15</v>
      </c>
      <c r="BA178" s="85"/>
      <c r="BB178" s="85"/>
      <c r="BC178" s="85"/>
      <c r="BD178" s="85"/>
      <c r="BE178" s="85">
        <v>100</v>
      </c>
      <c r="BF178" s="85"/>
      <c r="BG178" s="85"/>
      <c r="BH178" s="85"/>
      <c r="BI178" s="85"/>
      <c r="BJ178" s="70">
        <f>(BG60+BG61+BG64+BG65+BG66+BG67)/BG73%</f>
        <v>90.778809277541555</v>
      </c>
      <c r="BK178" s="70"/>
      <c r="BL178" s="70"/>
      <c r="BM178" s="70"/>
      <c r="BN178" s="70"/>
      <c r="BO178" s="70">
        <f>395200/421200%</f>
        <v>93.827160493827165</v>
      </c>
      <c r="BP178" s="70"/>
      <c r="BQ178" s="70"/>
      <c r="BR178" s="70"/>
      <c r="BS178" s="70"/>
      <c r="BT178" s="70">
        <f>(BU60+BU61+BU64+BU65+BU66+BU67)/BU73%</f>
        <v>90.979490287809924</v>
      </c>
      <c r="BU178" s="70"/>
      <c r="BV178" s="70"/>
      <c r="BW178" s="70"/>
      <c r="BX178" s="70"/>
    </row>
    <row r="179" spans="1:79" s="20" customFormat="1" ht="13" x14ac:dyDescent="0.3"/>
    <row r="180" spans="1:79" s="20" customFormat="1" ht="14.25" customHeight="1" x14ac:dyDescent="0.3">
      <c r="A180" s="133" t="s">
        <v>282</v>
      </c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</row>
    <row r="181" spans="1:79" s="26" customFormat="1" ht="23.15" customHeight="1" x14ac:dyDescent="0.25">
      <c r="A181" s="150" t="s">
        <v>6</v>
      </c>
      <c r="B181" s="151"/>
      <c r="C181" s="151"/>
      <c r="D181" s="68" t="s">
        <v>9</v>
      </c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 t="s">
        <v>8</v>
      </c>
      <c r="R181" s="68"/>
      <c r="S181" s="68"/>
      <c r="T181" s="68"/>
      <c r="U181" s="68"/>
      <c r="V181" s="68" t="s">
        <v>7</v>
      </c>
      <c r="W181" s="68"/>
      <c r="X181" s="68"/>
      <c r="Y181" s="68"/>
      <c r="Z181" s="68"/>
      <c r="AA181" s="68"/>
      <c r="AB181" s="68"/>
      <c r="AC181" s="68"/>
      <c r="AD181" s="68"/>
      <c r="AE181" s="68"/>
      <c r="AF181" s="89" t="s">
        <v>273</v>
      </c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1"/>
      <c r="AU181" s="89" t="s">
        <v>278</v>
      </c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1"/>
    </row>
    <row r="182" spans="1:79" s="26" customFormat="1" ht="28.5" customHeight="1" x14ac:dyDescent="0.25">
      <c r="A182" s="153"/>
      <c r="B182" s="154"/>
      <c r="C182" s="154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 t="s">
        <v>4</v>
      </c>
      <c r="AG182" s="68"/>
      <c r="AH182" s="68"/>
      <c r="AI182" s="68"/>
      <c r="AJ182" s="68"/>
      <c r="AK182" s="68" t="s">
        <v>3</v>
      </c>
      <c r="AL182" s="68"/>
      <c r="AM182" s="68"/>
      <c r="AN182" s="68"/>
      <c r="AO182" s="68"/>
      <c r="AP182" s="68" t="s">
        <v>123</v>
      </c>
      <c r="AQ182" s="68"/>
      <c r="AR182" s="68"/>
      <c r="AS182" s="68"/>
      <c r="AT182" s="68"/>
      <c r="AU182" s="68" t="s">
        <v>4</v>
      </c>
      <c r="AV182" s="68"/>
      <c r="AW182" s="68"/>
      <c r="AX182" s="68"/>
      <c r="AY182" s="68"/>
      <c r="AZ182" s="68" t="s">
        <v>3</v>
      </c>
      <c r="BA182" s="68"/>
      <c r="BB182" s="68"/>
      <c r="BC182" s="68"/>
      <c r="BD182" s="68"/>
      <c r="BE182" s="68" t="s">
        <v>90</v>
      </c>
      <c r="BF182" s="68"/>
      <c r="BG182" s="68"/>
      <c r="BH182" s="68"/>
      <c r="BI182" s="68"/>
    </row>
    <row r="183" spans="1:79" s="25" customFormat="1" ht="15" customHeight="1" x14ac:dyDescent="0.25">
      <c r="A183" s="48">
        <v>1</v>
      </c>
      <c r="B183" s="49"/>
      <c r="C183" s="49"/>
      <c r="D183" s="64">
        <v>2</v>
      </c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>
        <v>3</v>
      </c>
      <c r="R183" s="64"/>
      <c r="S183" s="64"/>
      <c r="T183" s="64"/>
      <c r="U183" s="64"/>
      <c r="V183" s="64">
        <v>4</v>
      </c>
      <c r="W183" s="64"/>
      <c r="X183" s="64"/>
      <c r="Y183" s="64"/>
      <c r="Z183" s="64"/>
      <c r="AA183" s="64"/>
      <c r="AB183" s="64"/>
      <c r="AC183" s="64"/>
      <c r="AD183" s="64"/>
      <c r="AE183" s="64"/>
      <c r="AF183" s="64">
        <v>5</v>
      </c>
      <c r="AG183" s="64"/>
      <c r="AH183" s="64"/>
      <c r="AI183" s="64"/>
      <c r="AJ183" s="64"/>
      <c r="AK183" s="64">
        <v>6</v>
      </c>
      <c r="AL183" s="64"/>
      <c r="AM183" s="64"/>
      <c r="AN183" s="64"/>
      <c r="AO183" s="64"/>
      <c r="AP183" s="64">
        <v>7</v>
      </c>
      <c r="AQ183" s="64"/>
      <c r="AR183" s="64"/>
      <c r="AS183" s="64"/>
      <c r="AT183" s="64"/>
      <c r="AU183" s="64">
        <v>8</v>
      </c>
      <c r="AV183" s="64"/>
      <c r="AW183" s="64"/>
      <c r="AX183" s="64"/>
      <c r="AY183" s="64"/>
      <c r="AZ183" s="64">
        <v>9</v>
      </c>
      <c r="BA183" s="64"/>
      <c r="BB183" s="64"/>
      <c r="BC183" s="64"/>
      <c r="BD183" s="64"/>
      <c r="BE183" s="64">
        <v>10</v>
      </c>
      <c r="BF183" s="64"/>
      <c r="BG183" s="64"/>
      <c r="BH183" s="64"/>
      <c r="BI183" s="64"/>
    </row>
    <row r="184" spans="1:79" s="20" customFormat="1" ht="15.75" hidden="1" customHeight="1" x14ac:dyDescent="0.3">
      <c r="A184" s="36" t="s">
        <v>154</v>
      </c>
      <c r="B184" s="37"/>
      <c r="C184" s="37"/>
      <c r="D184" s="162" t="s">
        <v>57</v>
      </c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 t="s">
        <v>70</v>
      </c>
      <c r="R184" s="162"/>
      <c r="S184" s="162"/>
      <c r="T184" s="162"/>
      <c r="U184" s="162"/>
      <c r="V184" s="162" t="s">
        <v>71</v>
      </c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59" t="s">
        <v>107</v>
      </c>
      <c r="AG184" s="59"/>
      <c r="AH184" s="59"/>
      <c r="AI184" s="59"/>
      <c r="AJ184" s="59"/>
      <c r="AK184" s="63" t="s">
        <v>108</v>
      </c>
      <c r="AL184" s="63"/>
      <c r="AM184" s="63"/>
      <c r="AN184" s="63"/>
      <c r="AO184" s="63"/>
      <c r="AP184" s="82" t="s">
        <v>200</v>
      </c>
      <c r="AQ184" s="82"/>
      <c r="AR184" s="82"/>
      <c r="AS184" s="82"/>
      <c r="AT184" s="82"/>
      <c r="AU184" s="59" t="s">
        <v>109</v>
      </c>
      <c r="AV184" s="59"/>
      <c r="AW184" s="59"/>
      <c r="AX184" s="59"/>
      <c r="AY184" s="59"/>
      <c r="AZ184" s="63" t="s">
        <v>110</v>
      </c>
      <c r="BA184" s="63"/>
      <c r="BB184" s="63"/>
      <c r="BC184" s="63"/>
      <c r="BD184" s="63"/>
      <c r="BE184" s="82" t="s">
        <v>200</v>
      </c>
      <c r="BF184" s="82"/>
      <c r="BG184" s="82"/>
      <c r="BH184" s="82"/>
      <c r="BI184" s="82"/>
      <c r="CA184" s="20" t="s">
        <v>39</v>
      </c>
    </row>
    <row r="185" spans="1:79" s="22" customFormat="1" ht="14" x14ac:dyDescent="0.25">
      <c r="A185" s="79">
        <v>0</v>
      </c>
      <c r="B185" s="80"/>
      <c r="C185" s="80"/>
      <c r="D185" s="51" t="s">
        <v>199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CA185" s="22" t="s">
        <v>40</v>
      </c>
    </row>
    <row r="186" spans="1:79" s="21" customFormat="1" ht="25.5" customHeight="1" x14ac:dyDescent="0.25">
      <c r="A186" s="36">
        <v>1</v>
      </c>
      <c r="B186" s="37"/>
      <c r="C186" s="37"/>
      <c r="D186" s="86" t="s">
        <v>201</v>
      </c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8"/>
      <c r="Q186" s="68" t="s">
        <v>202</v>
      </c>
      <c r="R186" s="68"/>
      <c r="S186" s="68"/>
      <c r="T186" s="68"/>
      <c r="U186" s="68"/>
      <c r="V186" s="68" t="s">
        <v>203</v>
      </c>
      <c r="W186" s="68"/>
      <c r="X186" s="68"/>
      <c r="Y186" s="68"/>
      <c r="Z186" s="68"/>
      <c r="AA186" s="68"/>
      <c r="AB186" s="68"/>
      <c r="AC186" s="68"/>
      <c r="AD186" s="68"/>
      <c r="AE186" s="68"/>
      <c r="AF186" s="85">
        <v>1</v>
      </c>
      <c r="AG186" s="85"/>
      <c r="AH186" s="85"/>
      <c r="AI186" s="85"/>
      <c r="AJ186" s="85"/>
      <c r="AK186" s="85">
        <v>1</v>
      </c>
      <c r="AL186" s="85"/>
      <c r="AM186" s="85"/>
      <c r="AN186" s="85"/>
      <c r="AO186" s="85"/>
      <c r="AP186" s="85">
        <v>1</v>
      </c>
      <c r="AQ186" s="85"/>
      <c r="AR186" s="85"/>
      <c r="AS186" s="85"/>
      <c r="AT186" s="85"/>
      <c r="AU186" s="85">
        <v>1</v>
      </c>
      <c r="AV186" s="85"/>
      <c r="AW186" s="85"/>
      <c r="AX186" s="85"/>
      <c r="AY186" s="85"/>
      <c r="AZ186" s="85">
        <v>1</v>
      </c>
      <c r="BA186" s="85"/>
      <c r="BB186" s="85"/>
      <c r="BC186" s="85"/>
      <c r="BD186" s="85"/>
      <c r="BE186" s="85">
        <v>1</v>
      </c>
      <c r="BF186" s="85"/>
      <c r="BG186" s="85"/>
      <c r="BH186" s="85"/>
      <c r="BI186" s="85"/>
    </row>
    <row r="187" spans="1:79" s="21" customFormat="1" ht="27" customHeight="1" x14ac:dyDescent="0.25">
      <c r="A187" s="36">
        <v>2</v>
      </c>
      <c r="B187" s="37"/>
      <c r="C187" s="37"/>
      <c r="D187" s="86" t="s">
        <v>204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8"/>
      <c r="Q187" s="68" t="s">
        <v>202</v>
      </c>
      <c r="R187" s="68"/>
      <c r="S187" s="68"/>
      <c r="T187" s="68"/>
      <c r="U187" s="68"/>
      <c r="V187" s="68" t="s">
        <v>205</v>
      </c>
      <c r="W187" s="68"/>
      <c r="X187" s="68"/>
      <c r="Y187" s="68"/>
      <c r="Z187" s="68"/>
      <c r="AA187" s="68"/>
      <c r="AB187" s="68"/>
      <c r="AC187" s="68"/>
      <c r="AD187" s="68"/>
      <c r="AE187" s="68"/>
      <c r="AF187" s="85">
        <v>24.5</v>
      </c>
      <c r="AG187" s="85"/>
      <c r="AH187" s="85"/>
      <c r="AI187" s="85"/>
      <c r="AJ187" s="85"/>
      <c r="AK187" s="85">
        <v>0</v>
      </c>
      <c r="AL187" s="85"/>
      <c r="AM187" s="85"/>
      <c r="AN187" s="85"/>
      <c r="AO187" s="85"/>
      <c r="AP187" s="85">
        <v>24.5</v>
      </c>
      <c r="AQ187" s="85"/>
      <c r="AR187" s="85"/>
      <c r="AS187" s="85"/>
      <c r="AT187" s="85"/>
      <c r="AU187" s="85">
        <v>24.5</v>
      </c>
      <c r="AV187" s="85"/>
      <c r="AW187" s="85"/>
      <c r="AX187" s="85"/>
      <c r="AY187" s="85"/>
      <c r="AZ187" s="85">
        <v>0</v>
      </c>
      <c r="BA187" s="85"/>
      <c r="BB187" s="85"/>
      <c r="BC187" s="85"/>
      <c r="BD187" s="85"/>
      <c r="BE187" s="85">
        <v>24.5</v>
      </c>
      <c r="BF187" s="85"/>
      <c r="BG187" s="85"/>
      <c r="BH187" s="85"/>
      <c r="BI187" s="85"/>
    </row>
    <row r="188" spans="1:79" s="21" customFormat="1" ht="25" customHeight="1" x14ac:dyDescent="0.25">
      <c r="A188" s="36">
        <v>3</v>
      </c>
      <c r="B188" s="37"/>
      <c r="C188" s="37"/>
      <c r="D188" s="86" t="s">
        <v>206</v>
      </c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8"/>
      <c r="Q188" s="68" t="s">
        <v>202</v>
      </c>
      <c r="R188" s="68"/>
      <c r="S188" s="68"/>
      <c r="T188" s="68"/>
      <c r="U188" s="68"/>
      <c r="V188" s="68" t="s">
        <v>205</v>
      </c>
      <c r="W188" s="68"/>
      <c r="X188" s="68"/>
      <c r="Y188" s="68"/>
      <c r="Z188" s="68"/>
      <c r="AA188" s="68"/>
      <c r="AB188" s="68"/>
      <c r="AC188" s="68"/>
      <c r="AD188" s="68"/>
      <c r="AE188" s="68"/>
      <c r="AF188" s="85">
        <v>2</v>
      </c>
      <c r="AG188" s="85"/>
      <c r="AH188" s="85"/>
      <c r="AI188" s="85"/>
      <c r="AJ188" s="85"/>
      <c r="AK188" s="85">
        <v>0</v>
      </c>
      <c r="AL188" s="85"/>
      <c r="AM188" s="85"/>
      <c r="AN188" s="85"/>
      <c r="AO188" s="85"/>
      <c r="AP188" s="85">
        <v>2</v>
      </c>
      <c r="AQ188" s="85"/>
      <c r="AR188" s="85"/>
      <c r="AS188" s="85"/>
      <c r="AT188" s="85"/>
      <c r="AU188" s="85">
        <v>2</v>
      </c>
      <c r="AV188" s="85"/>
      <c r="AW188" s="85"/>
      <c r="AX188" s="85"/>
      <c r="AY188" s="85"/>
      <c r="AZ188" s="85">
        <v>0</v>
      </c>
      <c r="BA188" s="85"/>
      <c r="BB188" s="85"/>
      <c r="BC188" s="85"/>
      <c r="BD188" s="85"/>
      <c r="BE188" s="85">
        <v>2</v>
      </c>
      <c r="BF188" s="85"/>
      <c r="BG188" s="85"/>
      <c r="BH188" s="85"/>
      <c r="BI188" s="85"/>
    </row>
    <row r="189" spans="1:79" s="21" customFormat="1" ht="26.15" customHeight="1" x14ac:dyDescent="0.25">
      <c r="A189" s="36">
        <v>4</v>
      </c>
      <c r="B189" s="37"/>
      <c r="C189" s="37"/>
      <c r="D189" s="86" t="s">
        <v>207</v>
      </c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8"/>
      <c r="Q189" s="68" t="s">
        <v>202</v>
      </c>
      <c r="R189" s="68"/>
      <c r="S189" s="68"/>
      <c r="T189" s="68"/>
      <c r="U189" s="68"/>
      <c r="V189" s="68" t="s">
        <v>205</v>
      </c>
      <c r="W189" s="68"/>
      <c r="X189" s="68"/>
      <c r="Y189" s="68"/>
      <c r="Z189" s="68"/>
      <c r="AA189" s="68"/>
      <c r="AB189" s="68"/>
      <c r="AC189" s="68"/>
      <c r="AD189" s="68"/>
      <c r="AE189" s="68"/>
      <c r="AF189" s="85">
        <v>16</v>
      </c>
      <c r="AG189" s="85"/>
      <c r="AH189" s="85"/>
      <c r="AI189" s="85"/>
      <c r="AJ189" s="85"/>
      <c r="AK189" s="85">
        <v>0</v>
      </c>
      <c r="AL189" s="85"/>
      <c r="AM189" s="85"/>
      <c r="AN189" s="85"/>
      <c r="AO189" s="85"/>
      <c r="AP189" s="85">
        <v>16</v>
      </c>
      <c r="AQ189" s="85"/>
      <c r="AR189" s="85"/>
      <c r="AS189" s="85"/>
      <c r="AT189" s="85"/>
      <c r="AU189" s="85">
        <v>16</v>
      </c>
      <c r="AV189" s="85"/>
      <c r="AW189" s="85"/>
      <c r="AX189" s="85"/>
      <c r="AY189" s="85"/>
      <c r="AZ189" s="85">
        <v>0</v>
      </c>
      <c r="BA189" s="85"/>
      <c r="BB189" s="85"/>
      <c r="BC189" s="85"/>
      <c r="BD189" s="85"/>
      <c r="BE189" s="85">
        <v>16</v>
      </c>
      <c r="BF189" s="85"/>
      <c r="BG189" s="85"/>
      <c r="BH189" s="85"/>
      <c r="BI189" s="85"/>
    </row>
    <row r="190" spans="1:79" s="21" customFormat="1" ht="28.5" customHeight="1" x14ac:dyDescent="0.25">
      <c r="A190" s="36">
        <v>5</v>
      </c>
      <c r="B190" s="37"/>
      <c r="C190" s="37"/>
      <c r="D190" s="86" t="s">
        <v>208</v>
      </c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8"/>
      <c r="Q190" s="68" t="s">
        <v>202</v>
      </c>
      <c r="R190" s="68"/>
      <c r="S190" s="68"/>
      <c r="T190" s="68"/>
      <c r="U190" s="68"/>
      <c r="V190" s="68" t="s">
        <v>205</v>
      </c>
      <c r="W190" s="68"/>
      <c r="X190" s="68"/>
      <c r="Y190" s="68"/>
      <c r="Z190" s="68"/>
      <c r="AA190" s="68"/>
      <c r="AB190" s="68"/>
      <c r="AC190" s="68"/>
      <c r="AD190" s="68"/>
      <c r="AE190" s="68"/>
      <c r="AF190" s="85">
        <v>3</v>
      </c>
      <c r="AG190" s="85"/>
      <c r="AH190" s="85"/>
      <c r="AI190" s="85"/>
      <c r="AJ190" s="85"/>
      <c r="AK190" s="85">
        <v>0</v>
      </c>
      <c r="AL190" s="85"/>
      <c r="AM190" s="85"/>
      <c r="AN190" s="85"/>
      <c r="AO190" s="85"/>
      <c r="AP190" s="85">
        <v>3</v>
      </c>
      <c r="AQ190" s="85"/>
      <c r="AR190" s="85"/>
      <c r="AS190" s="85"/>
      <c r="AT190" s="85"/>
      <c r="AU190" s="85">
        <v>3</v>
      </c>
      <c r="AV190" s="85"/>
      <c r="AW190" s="85"/>
      <c r="AX190" s="85"/>
      <c r="AY190" s="85"/>
      <c r="AZ190" s="85">
        <v>0</v>
      </c>
      <c r="BA190" s="85"/>
      <c r="BB190" s="85"/>
      <c r="BC190" s="85"/>
      <c r="BD190" s="85"/>
      <c r="BE190" s="85">
        <v>3</v>
      </c>
      <c r="BF190" s="85"/>
      <c r="BG190" s="85"/>
      <c r="BH190" s="85"/>
      <c r="BI190" s="85"/>
    </row>
    <row r="191" spans="1:79" s="21" customFormat="1" ht="26.15" customHeight="1" x14ac:dyDescent="0.25">
      <c r="A191" s="36">
        <v>6</v>
      </c>
      <c r="B191" s="37"/>
      <c r="C191" s="37"/>
      <c r="D191" s="86" t="s">
        <v>209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8"/>
      <c r="Q191" s="68" t="s">
        <v>202</v>
      </c>
      <c r="R191" s="68"/>
      <c r="S191" s="68"/>
      <c r="T191" s="68"/>
      <c r="U191" s="68"/>
      <c r="V191" s="68" t="s">
        <v>205</v>
      </c>
      <c r="W191" s="68"/>
      <c r="X191" s="68"/>
      <c r="Y191" s="68"/>
      <c r="Z191" s="68"/>
      <c r="AA191" s="68"/>
      <c r="AB191" s="68"/>
      <c r="AC191" s="68"/>
      <c r="AD191" s="68"/>
      <c r="AE191" s="68"/>
      <c r="AF191" s="85">
        <v>0</v>
      </c>
      <c r="AG191" s="85"/>
      <c r="AH191" s="85"/>
      <c r="AI191" s="85"/>
      <c r="AJ191" s="85"/>
      <c r="AK191" s="85">
        <v>0</v>
      </c>
      <c r="AL191" s="85"/>
      <c r="AM191" s="85"/>
      <c r="AN191" s="85"/>
      <c r="AO191" s="85"/>
      <c r="AP191" s="85">
        <v>0</v>
      </c>
      <c r="AQ191" s="85"/>
      <c r="AR191" s="85"/>
      <c r="AS191" s="85"/>
      <c r="AT191" s="85"/>
      <c r="AU191" s="85">
        <v>0</v>
      </c>
      <c r="AV191" s="85"/>
      <c r="AW191" s="85"/>
      <c r="AX191" s="85"/>
      <c r="AY191" s="85"/>
      <c r="AZ191" s="85">
        <v>0</v>
      </c>
      <c r="BA191" s="85"/>
      <c r="BB191" s="85"/>
      <c r="BC191" s="85"/>
      <c r="BD191" s="85"/>
      <c r="BE191" s="85">
        <v>0</v>
      </c>
      <c r="BF191" s="85"/>
      <c r="BG191" s="85"/>
      <c r="BH191" s="85"/>
      <c r="BI191" s="85"/>
    </row>
    <row r="192" spans="1:79" s="21" customFormat="1" ht="28" customHeight="1" x14ac:dyDescent="0.25">
      <c r="A192" s="36">
        <v>7</v>
      </c>
      <c r="B192" s="37"/>
      <c r="C192" s="37"/>
      <c r="D192" s="86" t="s">
        <v>210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8"/>
      <c r="Q192" s="68" t="s">
        <v>202</v>
      </c>
      <c r="R192" s="68"/>
      <c r="S192" s="68"/>
      <c r="T192" s="68"/>
      <c r="U192" s="68"/>
      <c r="V192" s="68" t="s">
        <v>205</v>
      </c>
      <c r="W192" s="68"/>
      <c r="X192" s="68"/>
      <c r="Y192" s="68"/>
      <c r="Z192" s="68"/>
      <c r="AA192" s="68"/>
      <c r="AB192" s="68"/>
      <c r="AC192" s="68"/>
      <c r="AD192" s="68"/>
      <c r="AE192" s="68"/>
      <c r="AF192" s="85">
        <v>0</v>
      </c>
      <c r="AG192" s="85"/>
      <c r="AH192" s="85"/>
      <c r="AI192" s="85"/>
      <c r="AJ192" s="85"/>
      <c r="AK192" s="85">
        <v>12</v>
      </c>
      <c r="AL192" s="85"/>
      <c r="AM192" s="85"/>
      <c r="AN192" s="85"/>
      <c r="AO192" s="85"/>
      <c r="AP192" s="85">
        <v>12</v>
      </c>
      <c r="AQ192" s="85"/>
      <c r="AR192" s="85"/>
      <c r="AS192" s="85"/>
      <c r="AT192" s="85"/>
      <c r="AU192" s="85">
        <v>0</v>
      </c>
      <c r="AV192" s="85"/>
      <c r="AW192" s="85"/>
      <c r="AX192" s="85"/>
      <c r="AY192" s="85"/>
      <c r="AZ192" s="85">
        <v>12</v>
      </c>
      <c r="BA192" s="85"/>
      <c r="BB192" s="85"/>
      <c r="BC192" s="85"/>
      <c r="BD192" s="85"/>
      <c r="BE192" s="85">
        <v>12</v>
      </c>
      <c r="BF192" s="85"/>
      <c r="BG192" s="85"/>
      <c r="BH192" s="85"/>
      <c r="BI192" s="85"/>
    </row>
    <row r="193" spans="1:61" s="21" customFormat="1" ht="28" customHeight="1" x14ac:dyDescent="0.25">
      <c r="A193" s="36">
        <v>8</v>
      </c>
      <c r="B193" s="37"/>
      <c r="C193" s="37"/>
      <c r="D193" s="86" t="s">
        <v>211</v>
      </c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8"/>
      <c r="Q193" s="68" t="s">
        <v>212</v>
      </c>
      <c r="R193" s="68"/>
      <c r="S193" s="68"/>
      <c r="T193" s="68"/>
      <c r="U193" s="68"/>
      <c r="V193" s="68" t="s">
        <v>205</v>
      </c>
      <c r="W193" s="68"/>
      <c r="X193" s="68"/>
      <c r="Y193" s="68"/>
      <c r="Z193" s="68"/>
      <c r="AA193" s="68"/>
      <c r="AB193" s="68"/>
      <c r="AC193" s="68"/>
      <c r="AD193" s="68"/>
      <c r="AE193" s="68"/>
      <c r="AF193" s="85">
        <v>49500</v>
      </c>
      <c r="AG193" s="85"/>
      <c r="AH193" s="85"/>
      <c r="AI193" s="85"/>
      <c r="AJ193" s="85"/>
      <c r="AK193" s="85">
        <v>0</v>
      </c>
      <c r="AL193" s="85"/>
      <c r="AM193" s="85"/>
      <c r="AN193" s="85"/>
      <c r="AO193" s="85"/>
      <c r="AP193" s="85">
        <v>49500</v>
      </c>
      <c r="AQ193" s="85"/>
      <c r="AR193" s="85"/>
      <c r="AS193" s="85"/>
      <c r="AT193" s="85"/>
      <c r="AU193" s="85">
        <v>49500</v>
      </c>
      <c r="AV193" s="85"/>
      <c r="AW193" s="85"/>
      <c r="AX193" s="85"/>
      <c r="AY193" s="85"/>
      <c r="AZ193" s="85">
        <v>0</v>
      </c>
      <c r="BA193" s="85"/>
      <c r="BB193" s="85"/>
      <c r="BC193" s="85"/>
      <c r="BD193" s="85"/>
      <c r="BE193" s="85">
        <f>AU193</f>
        <v>49500</v>
      </c>
      <c r="BF193" s="85"/>
      <c r="BG193" s="85"/>
      <c r="BH193" s="85"/>
      <c r="BI193" s="85"/>
    </row>
    <row r="194" spans="1:61" s="22" customFormat="1" ht="13" x14ac:dyDescent="0.25">
      <c r="A194" s="79">
        <v>0</v>
      </c>
      <c r="B194" s="80"/>
      <c r="C194" s="80"/>
      <c r="D194" s="92" t="s">
        <v>213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</row>
    <row r="195" spans="1:61" s="21" customFormat="1" ht="25.5" customHeight="1" x14ac:dyDescent="0.25">
      <c r="A195" s="36">
        <v>9</v>
      </c>
      <c r="B195" s="37"/>
      <c r="C195" s="37"/>
      <c r="D195" s="86" t="s">
        <v>214</v>
      </c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8"/>
      <c r="Q195" s="68" t="s">
        <v>202</v>
      </c>
      <c r="R195" s="68"/>
      <c r="S195" s="68"/>
      <c r="T195" s="68"/>
      <c r="U195" s="68"/>
      <c r="V195" s="68" t="s">
        <v>203</v>
      </c>
      <c r="W195" s="68"/>
      <c r="X195" s="68"/>
      <c r="Y195" s="68"/>
      <c r="Z195" s="68"/>
      <c r="AA195" s="68"/>
      <c r="AB195" s="68"/>
      <c r="AC195" s="68"/>
      <c r="AD195" s="68"/>
      <c r="AE195" s="68"/>
      <c r="AF195" s="85">
        <v>470</v>
      </c>
      <c r="AG195" s="85"/>
      <c r="AH195" s="85"/>
      <c r="AI195" s="85"/>
      <c r="AJ195" s="85"/>
      <c r="AK195" s="85">
        <v>580</v>
      </c>
      <c r="AL195" s="85"/>
      <c r="AM195" s="85"/>
      <c r="AN195" s="85"/>
      <c r="AO195" s="85"/>
      <c r="AP195" s="85">
        <f>AF195+AK195</f>
        <v>1050</v>
      </c>
      <c r="AQ195" s="85"/>
      <c r="AR195" s="85"/>
      <c r="AS195" s="85"/>
      <c r="AT195" s="85"/>
      <c r="AU195" s="85">
        <v>470</v>
      </c>
      <c r="AV195" s="85"/>
      <c r="AW195" s="85"/>
      <c r="AX195" s="85"/>
      <c r="AY195" s="85"/>
      <c r="AZ195" s="85">
        <v>580</v>
      </c>
      <c r="BA195" s="85"/>
      <c r="BB195" s="85"/>
      <c r="BC195" s="85"/>
      <c r="BD195" s="85"/>
      <c r="BE195" s="85">
        <f>AU195+AZ195</f>
        <v>1050</v>
      </c>
      <c r="BF195" s="85"/>
      <c r="BG195" s="85"/>
      <c r="BH195" s="85"/>
      <c r="BI195" s="85"/>
    </row>
    <row r="196" spans="1:61" s="21" customFormat="1" ht="14.15" hidden="1" customHeight="1" x14ac:dyDescent="0.25">
      <c r="A196" s="36">
        <v>10</v>
      </c>
      <c r="B196" s="37"/>
      <c r="C196" s="37"/>
      <c r="D196" s="86" t="s">
        <v>215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8"/>
      <c r="Q196" s="68" t="s">
        <v>202</v>
      </c>
      <c r="R196" s="68"/>
      <c r="S196" s="68"/>
      <c r="T196" s="68"/>
      <c r="U196" s="68"/>
      <c r="V196" s="68" t="s">
        <v>216</v>
      </c>
      <c r="W196" s="68"/>
      <c r="X196" s="68"/>
      <c r="Y196" s="68"/>
      <c r="Z196" s="68"/>
      <c r="AA196" s="68"/>
      <c r="AB196" s="68"/>
      <c r="AC196" s="68"/>
      <c r="AD196" s="68"/>
      <c r="AE196" s="68"/>
      <c r="AF196" s="85">
        <v>0</v>
      </c>
      <c r="AG196" s="85"/>
      <c r="AH196" s="85"/>
      <c r="AI196" s="85"/>
      <c r="AJ196" s="85"/>
      <c r="AK196" s="85">
        <v>0</v>
      </c>
      <c r="AL196" s="85"/>
      <c r="AM196" s="85"/>
      <c r="AN196" s="85"/>
      <c r="AO196" s="85"/>
      <c r="AP196" s="85">
        <v>0</v>
      </c>
      <c r="AQ196" s="85"/>
      <c r="AR196" s="85"/>
      <c r="AS196" s="85"/>
      <c r="AT196" s="85"/>
      <c r="AU196" s="85">
        <v>0</v>
      </c>
      <c r="AV196" s="85"/>
      <c r="AW196" s="85"/>
      <c r="AX196" s="85"/>
      <c r="AY196" s="85"/>
      <c r="AZ196" s="85">
        <v>0</v>
      </c>
      <c r="BA196" s="85"/>
      <c r="BB196" s="85"/>
      <c r="BC196" s="85"/>
      <c r="BD196" s="85"/>
      <c r="BE196" s="85">
        <v>0</v>
      </c>
      <c r="BF196" s="85"/>
      <c r="BG196" s="85"/>
      <c r="BH196" s="85"/>
      <c r="BI196" s="85"/>
    </row>
    <row r="197" spans="1:61" s="21" customFormat="1" ht="30" customHeight="1" x14ac:dyDescent="0.25">
      <c r="A197" s="36">
        <v>10</v>
      </c>
      <c r="B197" s="37"/>
      <c r="C197" s="37"/>
      <c r="D197" s="86" t="s">
        <v>217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8"/>
      <c r="Q197" s="68" t="s">
        <v>218</v>
      </c>
      <c r="R197" s="68"/>
      <c r="S197" s="68"/>
      <c r="T197" s="68"/>
      <c r="U197" s="68"/>
      <c r="V197" s="68" t="s">
        <v>203</v>
      </c>
      <c r="W197" s="68"/>
      <c r="X197" s="68"/>
      <c r="Y197" s="68"/>
      <c r="Z197" s="68"/>
      <c r="AA197" s="68"/>
      <c r="AB197" s="68"/>
      <c r="AC197" s="68"/>
      <c r="AD197" s="68"/>
      <c r="AE197" s="68"/>
      <c r="AF197" s="85">
        <v>11</v>
      </c>
      <c r="AG197" s="85"/>
      <c r="AH197" s="85"/>
      <c r="AI197" s="85"/>
      <c r="AJ197" s="85"/>
      <c r="AK197" s="85">
        <v>12</v>
      </c>
      <c r="AL197" s="85"/>
      <c r="AM197" s="85"/>
      <c r="AN197" s="85"/>
      <c r="AO197" s="85"/>
      <c r="AP197" s="85">
        <v>23</v>
      </c>
      <c r="AQ197" s="85"/>
      <c r="AR197" s="85"/>
      <c r="AS197" s="85"/>
      <c r="AT197" s="85"/>
      <c r="AU197" s="85">
        <v>11</v>
      </c>
      <c r="AV197" s="85"/>
      <c r="AW197" s="85"/>
      <c r="AX197" s="85"/>
      <c r="AY197" s="85"/>
      <c r="AZ197" s="85">
        <v>12</v>
      </c>
      <c r="BA197" s="85"/>
      <c r="BB197" s="85"/>
      <c r="BC197" s="85"/>
      <c r="BD197" s="85"/>
      <c r="BE197" s="85">
        <v>23</v>
      </c>
      <c r="BF197" s="85"/>
      <c r="BG197" s="85"/>
      <c r="BH197" s="85"/>
      <c r="BI197" s="85"/>
    </row>
    <row r="198" spans="1:61" s="21" customFormat="1" ht="27" customHeight="1" x14ac:dyDescent="0.25">
      <c r="A198" s="36">
        <v>11</v>
      </c>
      <c r="B198" s="37"/>
      <c r="C198" s="37"/>
      <c r="D198" s="86" t="s">
        <v>219</v>
      </c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8"/>
      <c r="Q198" s="68" t="s">
        <v>218</v>
      </c>
      <c r="R198" s="68"/>
      <c r="S198" s="68"/>
      <c r="T198" s="68"/>
      <c r="U198" s="68"/>
      <c r="V198" s="102" t="s">
        <v>220</v>
      </c>
      <c r="W198" s="103"/>
      <c r="X198" s="103"/>
      <c r="Y198" s="103"/>
      <c r="Z198" s="103"/>
      <c r="AA198" s="103"/>
      <c r="AB198" s="103"/>
      <c r="AC198" s="103"/>
      <c r="AD198" s="103"/>
      <c r="AE198" s="104"/>
      <c r="AF198" s="85">
        <v>45</v>
      </c>
      <c r="AG198" s="85"/>
      <c r="AH198" s="85"/>
      <c r="AI198" s="85"/>
      <c r="AJ198" s="85"/>
      <c r="AK198" s="85">
        <v>0</v>
      </c>
      <c r="AL198" s="85"/>
      <c r="AM198" s="85"/>
      <c r="AN198" s="85"/>
      <c r="AO198" s="85"/>
      <c r="AP198" s="85">
        <f>AF198</f>
        <v>45</v>
      </c>
      <c r="AQ198" s="85"/>
      <c r="AR198" s="85"/>
      <c r="AS198" s="85"/>
      <c r="AT198" s="85"/>
      <c r="AU198" s="85">
        <v>50</v>
      </c>
      <c r="AV198" s="85"/>
      <c r="AW198" s="85"/>
      <c r="AX198" s="85"/>
      <c r="AY198" s="85"/>
      <c r="AZ198" s="85">
        <v>0</v>
      </c>
      <c r="BA198" s="85"/>
      <c r="BB198" s="85"/>
      <c r="BC198" s="85"/>
      <c r="BD198" s="85"/>
      <c r="BE198" s="85">
        <v>50</v>
      </c>
      <c r="BF198" s="85"/>
      <c r="BG198" s="85"/>
      <c r="BH198" s="85"/>
      <c r="BI198" s="85"/>
    </row>
    <row r="199" spans="1:61" s="22" customFormat="1" ht="13" x14ac:dyDescent="0.25">
      <c r="A199" s="79">
        <v>0</v>
      </c>
      <c r="B199" s="80"/>
      <c r="C199" s="80"/>
      <c r="D199" s="92" t="s">
        <v>221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95"/>
      <c r="R199" s="95"/>
      <c r="S199" s="95"/>
      <c r="T199" s="95"/>
      <c r="U199" s="95"/>
      <c r="V199" s="99"/>
      <c r="W199" s="100"/>
      <c r="X199" s="100"/>
      <c r="Y199" s="100"/>
      <c r="Z199" s="100"/>
      <c r="AA199" s="100"/>
      <c r="AB199" s="100"/>
      <c r="AC199" s="100"/>
      <c r="AD199" s="100"/>
      <c r="AE199" s="101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</row>
    <row r="200" spans="1:61" s="21" customFormat="1" ht="42" hidden="1" customHeight="1" x14ac:dyDescent="0.25">
      <c r="A200" s="36">
        <v>13</v>
      </c>
      <c r="B200" s="37"/>
      <c r="C200" s="37"/>
      <c r="D200" s="86" t="s">
        <v>222</v>
      </c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8"/>
      <c r="Q200" s="68" t="s">
        <v>290</v>
      </c>
      <c r="R200" s="68"/>
      <c r="S200" s="68"/>
      <c r="T200" s="68"/>
      <c r="U200" s="68"/>
      <c r="V200" s="89" t="s">
        <v>223</v>
      </c>
      <c r="W200" s="90"/>
      <c r="X200" s="90"/>
      <c r="Y200" s="90"/>
      <c r="Z200" s="90"/>
      <c r="AA200" s="90"/>
      <c r="AB200" s="90"/>
      <c r="AC200" s="90"/>
      <c r="AD200" s="90"/>
      <c r="AE200" s="91"/>
      <c r="AF200" s="85">
        <v>0</v>
      </c>
      <c r="AG200" s="85"/>
      <c r="AH200" s="85"/>
      <c r="AI200" s="85"/>
      <c r="AJ200" s="85"/>
      <c r="AK200" s="85">
        <v>0</v>
      </c>
      <c r="AL200" s="85"/>
      <c r="AM200" s="85"/>
      <c r="AN200" s="85"/>
      <c r="AO200" s="85"/>
      <c r="AP200" s="85">
        <v>0</v>
      </c>
      <c r="AQ200" s="85"/>
      <c r="AR200" s="85"/>
      <c r="AS200" s="85"/>
      <c r="AT200" s="85"/>
      <c r="AU200" s="85">
        <v>0</v>
      </c>
      <c r="AV200" s="85"/>
      <c r="AW200" s="85"/>
      <c r="AX200" s="85"/>
      <c r="AY200" s="85"/>
      <c r="AZ200" s="85">
        <v>0</v>
      </c>
      <c r="BA200" s="85"/>
      <c r="BB200" s="85"/>
      <c r="BC200" s="85"/>
      <c r="BD200" s="85"/>
      <c r="BE200" s="85">
        <v>0</v>
      </c>
      <c r="BF200" s="85"/>
      <c r="BG200" s="85"/>
      <c r="BH200" s="85"/>
      <c r="BI200" s="85"/>
    </row>
    <row r="201" spans="1:61" s="21" customFormat="1" ht="31" customHeight="1" x14ac:dyDescent="0.25">
      <c r="A201" s="36">
        <v>12</v>
      </c>
      <c r="B201" s="37"/>
      <c r="C201" s="37"/>
      <c r="D201" s="86" t="s">
        <v>224</v>
      </c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8"/>
      <c r="Q201" s="68" t="s">
        <v>290</v>
      </c>
      <c r="R201" s="68"/>
      <c r="S201" s="68"/>
      <c r="T201" s="68"/>
      <c r="U201" s="68"/>
      <c r="V201" s="89" t="s">
        <v>225</v>
      </c>
      <c r="W201" s="90"/>
      <c r="X201" s="90"/>
      <c r="Y201" s="90"/>
      <c r="Z201" s="90"/>
      <c r="AA201" s="90"/>
      <c r="AB201" s="90"/>
      <c r="AC201" s="90"/>
      <c r="AD201" s="90"/>
      <c r="AE201" s="91"/>
      <c r="AF201" s="70">
        <v>1136</v>
      </c>
      <c r="AG201" s="70"/>
      <c r="AH201" s="70"/>
      <c r="AI201" s="70"/>
      <c r="AJ201" s="70"/>
      <c r="AK201" s="70">
        <v>61</v>
      </c>
      <c r="AL201" s="70"/>
      <c r="AM201" s="70"/>
      <c r="AN201" s="70"/>
      <c r="AO201" s="70"/>
      <c r="AP201" s="70">
        <v>542</v>
      </c>
      <c r="AQ201" s="70"/>
      <c r="AR201" s="70"/>
      <c r="AS201" s="70"/>
      <c r="AT201" s="70"/>
      <c r="AU201" s="70">
        <v>1198</v>
      </c>
      <c r="AV201" s="70"/>
      <c r="AW201" s="70"/>
      <c r="AX201" s="70"/>
      <c r="AY201" s="70"/>
      <c r="AZ201" s="70">
        <v>61</v>
      </c>
      <c r="BA201" s="70"/>
      <c r="BB201" s="70"/>
      <c r="BC201" s="70"/>
      <c r="BD201" s="70"/>
      <c r="BE201" s="70">
        <v>570</v>
      </c>
      <c r="BF201" s="70"/>
      <c r="BG201" s="70"/>
      <c r="BH201" s="70"/>
      <c r="BI201" s="70"/>
    </row>
    <row r="202" spans="1:61" s="21" customFormat="1" ht="28" customHeight="1" x14ac:dyDescent="0.25">
      <c r="A202" s="36">
        <v>13</v>
      </c>
      <c r="B202" s="37"/>
      <c r="C202" s="37"/>
      <c r="D202" s="86" t="s">
        <v>226</v>
      </c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8"/>
      <c r="Q202" s="68" t="s">
        <v>290</v>
      </c>
      <c r="R202" s="68"/>
      <c r="S202" s="68"/>
      <c r="T202" s="68"/>
      <c r="U202" s="68"/>
      <c r="V202" s="89" t="s">
        <v>225</v>
      </c>
      <c r="W202" s="90"/>
      <c r="X202" s="90"/>
      <c r="Y202" s="90"/>
      <c r="Z202" s="90"/>
      <c r="AA202" s="90"/>
      <c r="AB202" s="90"/>
      <c r="AC202" s="90"/>
      <c r="AD202" s="90"/>
      <c r="AE202" s="91"/>
      <c r="AF202" s="70">
        <v>48525</v>
      </c>
      <c r="AG202" s="70"/>
      <c r="AH202" s="70"/>
      <c r="AI202" s="70"/>
      <c r="AJ202" s="70"/>
      <c r="AK202" s="70">
        <v>2925</v>
      </c>
      <c r="AL202" s="70"/>
      <c r="AM202" s="70"/>
      <c r="AN202" s="70"/>
      <c r="AO202" s="70"/>
      <c r="AP202" s="70">
        <v>2925</v>
      </c>
      <c r="AQ202" s="70"/>
      <c r="AR202" s="70"/>
      <c r="AS202" s="70"/>
      <c r="AT202" s="70"/>
      <c r="AU202" s="70">
        <v>51178</v>
      </c>
      <c r="AV202" s="70"/>
      <c r="AW202" s="70"/>
      <c r="AX202" s="70"/>
      <c r="AY202" s="70"/>
      <c r="AZ202" s="70">
        <v>2925</v>
      </c>
      <c r="BA202" s="70"/>
      <c r="BB202" s="70"/>
      <c r="BC202" s="70"/>
      <c r="BD202" s="70"/>
      <c r="BE202" s="70">
        <v>26002</v>
      </c>
      <c r="BF202" s="70"/>
      <c r="BG202" s="70"/>
      <c r="BH202" s="70"/>
      <c r="BI202" s="70"/>
    </row>
    <row r="203" spans="1:61" s="21" customFormat="1" ht="23.15" customHeight="1" x14ac:dyDescent="0.25">
      <c r="A203" s="36">
        <v>14</v>
      </c>
      <c r="B203" s="37"/>
      <c r="C203" s="37"/>
      <c r="D203" s="86" t="s">
        <v>227</v>
      </c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8"/>
      <c r="Q203" s="68" t="s">
        <v>290</v>
      </c>
      <c r="R203" s="68"/>
      <c r="S203" s="68"/>
      <c r="T203" s="68"/>
      <c r="U203" s="68"/>
      <c r="V203" s="89" t="s">
        <v>225</v>
      </c>
      <c r="W203" s="90"/>
      <c r="X203" s="90"/>
      <c r="Y203" s="90"/>
      <c r="Z203" s="90"/>
      <c r="AA203" s="90"/>
      <c r="AB203" s="90"/>
      <c r="AC203" s="90"/>
      <c r="AD203" s="90"/>
      <c r="AE203" s="91"/>
      <c r="AF203" s="70">
        <v>1100</v>
      </c>
      <c r="AG203" s="70"/>
      <c r="AH203" s="70"/>
      <c r="AI203" s="70"/>
      <c r="AJ203" s="70"/>
      <c r="AK203" s="70">
        <v>0</v>
      </c>
      <c r="AL203" s="70"/>
      <c r="AM203" s="70"/>
      <c r="AN203" s="70"/>
      <c r="AO203" s="70"/>
      <c r="AP203" s="70">
        <v>1100</v>
      </c>
      <c r="AQ203" s="70"/>
      <c r="AR203" s="70"/>
      <c r="AS203" s="70"/>
      <c r="AT203" s="70"/>
      <c r="AU203" s="70">
        <v>990</v>
      </c>
      <c r="AV203" s="70"/>
      <c r="AW203" s="70"/>
      <c r="AX203" s="70"/>
      <c r="AY203" s="70"/>
      <c r="AZ203" s="70">
        <v>0</v>
      </c>
      <c r="BA203" s="70"/>
      <c r="BB203" s="70"/>
      <c r="BC203" s="70"/>
      <c r="BD203" s="70"/>
      <c r="BE203" s="70">
        <v>990</v>
      </c>
      <c r="BF203" s="70"/>
      <c r="BG203" s="70"/>
      <c r="BH203" s="70"/>
      <c r="BI203" s="70"/>
    </row>
    <row r="204" spans="1:61" s="22" customFormat="1" ht="13" x14ac:dyDescent="0.25">
      <c r="A204" s="79">
        <v>0</v>
      </c>
      <c r="B204" s="80"/>
      <c r="C204" s="80"/>
      <c r="D204" s="92" t="s">
        <v>228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95"/>
      <c r="R204" s="95"/>
      <c r="S204" s="95"/>
      <c r="T204" s="95"/>
      <c r="U204" s="95"/>
      <c r="V204" s="96"/>
      <c r="W204" s="97"/>
      <c r="X204" s="97"/>
      <c r="Y204" s="97"/>
      <c r="Z204" s="97"/>
      <c r="AA204" s="97"/>
      <c r="AB204" s="97"/>
      <c r="AC204" s="97"/>
      <c r="AD204" s="97"/>
      <c r="AE204" s="98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</row>
    <row r="205" spans="1:61" s="21" customFormat="1" ht="42" customHeight="1" x14ac:dyDescent="0.25">
      <c r="A205" s="36">
        <v>15</v>
      </c>
      <c r="B205" s="37"/>
      <c r="C205" s="37"/>
      <c r="D205" s="86" t="s">
        <v>229</v>
      </c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8"/>
      <c r="Q205" s="68" t="s">
        <v>230</v>
      </c>
      <c r="R205" s="68"/>
      <c r="S205" s="68"/>
      <c r="T205" s="68"/>
      <c r="U205" s="68"/>
      <c r="V205" s="89" t="s">
        <v>225</v>
      </c>
      <c r="W205" s="90"/>
      <c r="X205" s="90"/>
      <c r="Y205" s="90"/>
      <c r="Z205" s="90"/>
      <c r="AA205" s="90"/>
      <c r="AB205" s="90"/>
      <c r="AC205" s="90"/>
      <c r="AD205" s="90"/>
      <c r="AE205" s="91"/>
      <c r="AF205" s="85">
        <v>111</v>
      </c>
      <c r="AG205" s="85"/>
      <c r="AH205" s="85"/>
      <c r="AI205" s="85"/>
      <c r="AJ205" s="85"/>
      <c r="AK205" s="85">
        <v>109</v>
      </c>
      <c r="AL205" s="85"/>
      <c r="AM205" s="85"/>
      <c r="AN205" s="85"/>
      <c r="AO205" s="85"/>
      <c r="AP205" s="85">
        <v>115</v>
      </c>
      <c r="AQ205" s="85"/>
      <c r="AR205" s="85"/>
      <c r="AS205" s="85"/>
      <c r="AT205" s="85"/>
      <c r="AU205" s="85">
        <v>111</v>
      </c>
      <c r="AV205" s="85"/>
      <c r="AW205" s="85"/>
      <c r="AX205" s="85"/>
      <c r="AY205" s="85"/>
      <c r="AZ205" s="85">
        <v>109</v>
      </c>
      <c r="BA205" s="85"/>
      <c r="BB205" s="85"/>
      <c r="BC205" s="85"/>
      <c r="BD205" s="85"/>
      <c r="BE205" s="85">
        <v>111</v>
      </c>
      <c r="BF205" s="85"/>
      <c r="BG205" s="85"/>
      <c r="BH205" s="85"/>
      <c r="BI205" s="85"/>
    </row>
    <row r="206" spans="1:61" s="21" customFormat="1" ht="28" customHeight="1" x14ac:dyDescent="0.25">
      <c r="A206" s="36">
        <v>16</v>
      </c>
      <c r="B206" s="37"/>
      <c r="C206" s="37"/>
      <c r="D206" s="86" t="s">
        <v>231</v>
      </c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8"/>
      <c r="Q206" s="68" t="s">
        <v>230</v>
      </c>
      <c r="R206" s="68"/>
      <c r="S206" s="68"/>
      <c r="T206" s="68"/>
      <c r="U206" s="68"/>
      <c r="V206" s="89" t="s">
        <v>225</v>
      </c>
      <c r="W206" s="90"/>
      <c r="X206" s="90"/>
      <c r="Y206" s="90"/>
      <c r="Z206" s="90"/>
      <c r="AA206" s="90"/>
      <c r="AB206" s="90"/>
      <c r="AC206" s="90"/>
      <c r="AD206" s="90"/>
      <c r="AE206" s="91"/>
      <c r="AF206" s="85">
        <v>115</v>
      </c>
      <c r="AG206" s="85"/>
      <c r="AH206" s="85"/>
      <c r="AI206" s="85"/>
      <c r="AJ206" s="85"/>
      <c r="AK206" s="85">
        <v>0</v>
      </c>
      <c r="AL206" s="85"/>
      <c r="AM206" s="85"/>
      <c r="AN206" s="85"/>
      <c r="AO206" s="85"/>
      <c r="AP206" s="85">
        <v>115</v>
      </c>
      <c r="AQ206" s="85"/>
      <c r="AR206" s="85"/>
      <c r="AS206" s="85"/>
      <c r="AT206" s="85"/>
      <c r="AU206" s="85">
        <v>111</v>
      </c>
      <c r="AV206" s="85"/>
      <c r="AW206" s="85"/>
      <c r="AX206" s="85"/>
      <c r="AY206" s="85"/>
      <c r="AZ206" s="85">
        <v>0</v>
      </c>
      <c r="BA206" s="85"/>
      <c r="BB206" s="85"/>
      <c r="BC206" s="85"/>
      <c r="BD206" s="85"/>
      <c r="BE206" s="85">
        <v>111</v>
      </c>
      <c r="BF206" s="85"/>
      <c r="BG206" s="85"/>
      <c r="BH206" s="85"/>
      <c r="BI206" s="85"/>
    </row>
    <row r="207" spans="1:61" s="21" customFormat="1" ht="28" customHeight="1" x14ac:dyDescent="0.25">
      <c r="A207" s="36">
        <v>17</v>
      </c>
      <c r="B207" s="37"/>
      <c r="C207" s="37"/>
      <c r="D207" s="86" t="s">
        <v>232</v>
      </c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8"/>
      <c r="Q207" s="68" t="s">
        <v>230</v>
      </c>
      <c r="R207" s="68"/>
      <c r="S207" s="68"/>
      <c r="T207" s="68"/>
      <c r="U207" s="68"/>
      <c r="V207" s="89" t="s">
        <v>225</v>
      </c>
      <c r="W207" s="90"/>
      <c r="X207" s="90"/>
      <c r="Y207" s="90"/>
      <c r="Z207" s="90"/>
      <c r="AA207" s="90"/>
      <c r="AB207" s="90"/>
      <c r="AC207" s="90"/>
      <c r="AD207" s="90"/>
      <c r="AE207" s="91"/>
      <c r="AF207" s="85">
        <v>0</v>
      </c>
      <c r="AG207" s="85"/>
      <c r="AH207" s="85"/>
      <c r="AI207" s="85"/>
      <c r="AJ207" s="85"/>
      <c r="AK207" s="85">
        <v>100</v>
      </c>
      <c r="AL207" s="85"/>
      <c r="AM207" s="85"/>
      <c r="AN207" s="85"/>
      <c r="AO207" s="85"/>
      <c r="AP207" s="85">
        <v>100</v>
      </c>
      <c r="AQ207" s="85"/>
      <c r="AR207" s="85"/>
      <c r="AS207" s="85"/>
      <c r="AT207" s="85"/>
      <c r="AU207" s="85">
        <v>0</v>
      </c>
      <c r="AV207" s="85"/>
      <c r="AW207" s="85"/>
      <c r="AX207" s="85"/>
      <c r="AY207" s="85"/>
      <c r="AZ207" s="85">
        <v>100</v>
      </c>
      <c r="BA207" s="85"/>
      <c r="BB207" s="85"/>
      <c r="BC207" s="85"/>
      <c r="BD207" s="85"/>
      <c r="BE207" s="85">
        <v>100</v>
      </c>
      <c r="BF207" s="85"/>
      <c r="BG207" s="85"/>
      <c r="BH207" s="85"/>
      <c r="BI207" s="85"/>
    </row>
    <row r="208" spans="1:61" s="21" customFormat="1" ht="28" customHeight="1" x14ac:dyDescent="0.25">
      <c r="A208" s="36">
        <v>18</v>
      </c>
      <c r="B208" s="37"/>
      <c r="C208" s="37"/>
      <c r="D208" s="86" t="s">
        <v>233</v>
      </c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8"/>
      <c r="Q208" s="68" t="s">
        <v>230</v>
      </c>
      <c r="R208" s="68"/>
      <c r="S208" s="68"/>
      <c r="T208" s="68"/>
      <c r="U208" s="68"/>
      <c r="V208" s="89" t="s">
        <v>225</v>
      </c>
      <c r="W208" s="90"/>
      <c r="X208" s="90"/>
      <c r="Y208" s="90"/>
      <c r="Z208" s="90"/>
      <c r="AA208" s="90"/>
      <c r="AB208" s="90"/>
      <c r="AC208" s="90"/>
      <c r="AD208" s="90"/>
      <c r="AE208" s="91"/>
      <c r="AF208" s="85">
        <v>90</v>
      </c>
      <c r="AG208" s="85"/>
      <c r="AH208" s="85"/>
      <c r="AI208" s="85"/>
      <c r="AJ208" s="85"/>
      <c r="AK208" s="85">
        <v>94</v>
      </c>
      <c r="AL208" s="85"/>
      <c r="AM208" s="85"/>
      <c r="AN208" s="85"/>
      <c r="AO208" s="85"/>
      <c r="AP208" s="85">
        <v>90</v>
      </c>
      <c r="AQ208" s="85"/>
      <c r="AR208" s="85"/>
      <c r="AS208" s="85"/>
      <c r="AT208" s="85"/>
      <c r="AU208" s="85">
        <v>90</v>
      </c>
      <c r="AV208" s="85"/>
      <c r="AW208" s="85"/>
      <c r="AX208" s="85"/>
      <c r="AY208" s="85"/>
      <c r="AZ208" s="85">
        <v>94</v>
      </c>
      <c r="BA208" s="85"/>
      <c r="BB208" s="85"/>
      <c r="BC208" s="85"/>
      <c r="BD208" s="85"/>
      <c r="BE208" s="85">
        <v>90</v>
      </c>
      <c r="BF208" s="85"/>
      <c r="BG208" s="85"/>
      <c r="BH208" s="85"/>
      <c r="BI208" s="85"/>
    </row>
    <row r="209" spans="1:79" s="20" customFormat="1" ht="13" x14ac:dyDescent="0.3"/>
    <row r="210" spans="1:79" s="20" customFormat="1" ht="14.25" customHeight="1" x14ac:dyDescent="0.3">
      <c r="A210" s="133" t="s">
        <v>124</v>
      </c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</row>
    <row r="211" spans="1:79" s="20" customFormat="1" ht="15" customHeight="1" x14ac:dyDescent="0.3">
      <c r="A211" s="129" t="s">
        <v>251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</row>
    <row r="212" spans="1:79" s="26" customFormat="1" ht="13" customHeight="1" x14ac:dyDescent="0.25">
      <c r="A212" s="150" t="s">
        <v>19</v>
      </c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2"/>
      <c r="U212" s="68" t="s">
        <v>252</v>
      </c>
      <c r="V212" s="68"/>
      <c r="W212" s="68"/>
      <c r="X212" s="68"/>
      <c r="Y212" s="68"/>
      <c r="Z212" s="68"/>
      <c r="AA212" s="68"/>
      <c r="AB212" s="68"/>
      <c r="AC212" s="68"/>
      <c r="AD212" s="68"/>
      <c r="AE212" s="68" t="s">
        <v>255</v>
      </c>
      <c r="AF212" s="68"/>
      <c r="AG212" s="68"/>
      <c r="AH212" s="68"/>
      <c r="AI212" s="68"/>
      <c r="AJ212" s="68"/>
      <c r="AK212" s="68"/>
      <c r="AL212" s="68"/>
      <c r="AM212" s="68"/>
      <c r="AN212" s="68"/>
      <c r="AO212" s="68" t="s">
        <v>262</v>
      </c>
      <c r="AP212" s="68"/>
      <c r="AQ212" s="68"/>
      <c r="AR212" s="68"/>
      <c r="AS212" s="68"/>
      <c r="AT212" s="68"/>
      <c r="AU212" s="68"/>
      <c r="AV212" s="68"/>
      <c r="AW212" s="68"/>
      <c r="AX212" s="68"/>
      <c r="AY212" s="68" t="s">
        <v>273</v>
      </c>
      <c r="AZ212" s="68"/>
      <c r="BA212" s="68"/>
      <c r="BB212" s="68"/>
      <c r="BC212" s="68"/>
      <c r="BD212" s="68"/>
      <c r="BE212" s="68"/>
      <c r="BF212" s="68"/>
      <c r="BG212" s="68"/>
      <c r="BH212" s="68"/>
      <c r="BI212" s="68" t="s">
        <v>278</v>
      </c>
      <c r="BJ212" s="68"/>
      <c r="BK212" s="68"/>
      <c r="BL212" s="68"/>
      <c r="BM212" s="68"/>
      <c r="BN212" s="68"/>
      <c r="BO212" s="68"/>
      <c r="BP212" s="68"/>
      <c r="BQ212" s="68"/>
      <c r="BR212" s="68"/>
    </row>
    <row r="213" spans="1:79" s="26" customFormat="1" ht="30" customHeight="1" x14ac:dyDescent="0.25">
      <c r="A213" s="153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5"/>
      <c r="U213" s="68" t="s">
        <v>4</v>
      </c>
      <c r="V213" s="68"/>
      <c r="W213" s="68"/>
      <c r="X213" s="68"/>
      <c r="Y213" s="68"/>
      <c r="Z213" s="68" t="s">
        <v>3</v>
      </c>
      <c r="AA213" s="68"/>
      <c r="AB213" s="68"/>
      <c r="AC213" s="68"/>
      <c r="AD213" s="68"/>
      <c r="AE213" s="68" t="s">
        <v>4</v>
      </c>
      <c r="AF213" s="68"/>
      <c r="AG213" s="68"/>
      <c r="AH213" s="68"/>
      <c r="AI213" s="68"/>
      <c r="AJ213" s="68" t="s">
        <v>3</v>
      </c>
      <c r="AK213" s="68"/>
      <c r="AL213" s="68"/>
      <c r="AM213" s="68"/>
      <c r="AN213" s="68"/>
      <c r="AO213" s="68" t="s">
        <v>4</v>
      </c>
      <c r="AP213" s="68"/>
      <c r="AQ213" s="68"/>
      <c r="AR213" s="68"/>
      <c r="AS213" s="68"/>
      <c r="AT213" s="68" t="s">
        <v>3</v>
      </c>
      <c r="AU213" s="68"/>
      <c r="AV213" s="68"/>
      <c r="AW213" s="68"/>
      <c r="AX213" s="68"/>
      <c r="AY213" s="68" t="s">
        <v>4</v>
      </c>
      <c r="AZ213" s="68"/>
      <c r="BA213" s="68"/>
      <c r="BB213" s="68"/>
      <c r="BC213" s="68"/>
      <c r="BD213" s="68" t="s">
        <v>3</v>
      </c>
      <c r="BE213" s="68"/>
      <c r="BF213" s="68"/>
      <c r="BG213" s="68"/>
      <c r="BH213" s="68"/>
      <c r="BI213" s="68" t="s">
        <v>4</v>
      </c>
      <c r="BJ213" s="68"/>
      <c r="BK213" s="68"/>
      <c r="BL213" s="68"/>
      <c r="BM213" s="68"/>
      <c r="BN213" s="68" t="s">
        <v>3</v>
      </c>
      <c r="BO213" s="68"/>
      <c r="BP213" s="68"/>
      <c r="BQ213" s="68"/>
      <c r="BR213" s="68"/>
    </row>
    <row r="214" spans="1:79" s="25" customFormat="1" ht="15" customHeight="1" x14ac:dyDescent="0.25">
      <c r="A214" s="48">
        <v>1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50"/>
      <c r="U214" s="64">
        <v>2</v>
      </c>
      <c r="V214" s="64"/>
      <c r="W214" s="64"/>
      <c r="X214" s="64"/>
      <c r="Y214" s="64"/>
      <c r="Z214" s="64">
        <v>3</v>
      </c>
      <c r="AA214" s="64"/>
      <c r="AB214" s="64"/>
      <c r="AC214" s="64"/>
      <c r="AD214" s="64"/>
      <c r="AE214" s="64">
        <v>4</v>
      </c>
      <c r="AF214" s="64"/>
      <c r="AG214" s="64"/>
      <c r="AH214" s="64"/>
      <c r="AI214" s="64"/>
      <c r="AJ214" s="64">
        <v>5</v>
      </c>
      <c r="AK214" s="64"/>
      <c r="AL214" s="64"/>
      <c r="AM214" s="64"/>
      <c r="AN214" s="64"/>
      <c r="AO214" s="64">
        <v>6</v>
      </c>
      <c r="AP214" s="64"/>
      <c r="AQ214" s="64"/>
      <c r="AR214" s="64"/>
      <c r="AS214" s="64"/>
      <c r="AT214" s="64">
        <v>7</v>
      </c>
      <c r="AU214" s="64"/>
      <c r="AV214" s="64"/>
      <c r="AW214" s="64"/>
      <c r="AX214" s="64"/>
      <c r="AY214" s="64">
        <v>8</v>
      </c>
      <c r="AZ214" s="64"/>
      <c r="BA214" s="64"/>
      <c r="BB214" s="64"/>
      <c r="BC214" s="64"/>
      <c r="BD214" s="64">
        <v>9</v>
      </c>
      <c r="BE214" s="64"/>
      <c r="BF214" s="64"/>
      <c r="BG214" s="64"/>
      <c r="BH214" s="64"/>
      <c r="BI214" s="64">
        <v>10</v>
      </c>
      <c r="BJ214" s="64"/>
      <c r="BK214" s="64"/>
      <c r="BL214" s="64"/>
      <c r="BM214" s="64"/>
      <c r="BN214" s="64">
        <v>11</v>
      </c>
      <c r="BO214" s="64"/>
      <c r="BP214" s="64"/>
      <c r="BQ214" s="64"/>
      <c r="BR214" s="64"/>
    </row>
    <row r="215" spans="1:79" s="20" customFormat="1" ht="15.75" hidden="1" customHeight="1" x14ac:dyDescent="0.3">
      <c r="A215" s="36" t="s">
        <v>57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8"/>
      <c r="U215" s="59" t="s">
        <v>65</v>
      </c>
      <c r="V215" s="59"/>
      <c r="W215" s="59"/>
      <c r="X215" s="59"/>
      <c r="Y215" s="59"/>
      <c r="Z215" s="63" t="s">
        <v>66</v>
      </c>
      <c r="AA215" s="63"/>
      <c r="AB215" s="63"/>
      <c r="AC215" s="63"/>
      <c r="AD215" s="63"/>
      <c r="AE215" s="59" t="s">
        <v>67</v>
      </c>
      <c r="AF215" s="59"/>
      <c r="AG215" s="59"/>
      <c r="AH215" s="59"/>
      <c r="AI215" s="59"/>
      <c r="AJ215" s="63" t="s">
        <v>68</v>
      </c>
      <c r="AK215" s="63"/>
      <c r="AL215" s="63"/>
      <c r="AM215" s="63"/>
      <c r="AN215" s="63"/>
      <c r="AO215" s="59" t="s">
        <v>58</v>
      </c>
      <c r="AP215" s="59"/>
      <c r="AQ215" s="59"/>
      <c r="AR215" s="59"/>
      <c r="AS215" s="59"/>
      <c r="AT215" s="63" t="s">
        <v>59</v>
      </c>
      <c r="AU215" s="63"/>
      <c r="AV215" s="63"/>
      <c r="AW215" s="63"/>
      <c r="AX215" s="63"/>
      <c r="AY215" s="59" t="s">
        <v>60</v>
      </c>
      <c r="AZ215" s="59"/>
      <c r="BA215" s="59"/>
      <c r="BB215" s="59"/>
      <c r="BC215" s="59"/>
      <c r="BD215" s="63" t="s">
        <v>61</v>
      </c>
      <c r="BE215" s="63"/>
      <c r="BF215" s="63"/>
      <c r="BG215" s="63"/>
      <c r="BH215" s="63"/>
      <c r="BI215" s="59" t="s">
        <v>62</v>
      </c>
      <c r="BJ215" s="59"/>
      <c r="BK215" s="59"/>
      <c r="BL215" s="59"/>
      <c r="BM215" s="59"/>
      <c r="BN215" s="63" t="s">
        <v>63</v>
      </c>
      <c r="BO215" s="63"/>
      <c r="BP215" s="63"/>
      <c r="BQ215" s="63"/>
      <c r="BR215" s="63"/>
      <c r="CA215" s="20" t="s">
        <v>41</v>
      </c>
    </row>
    <row r="216" spans="1:79" s="22" customFormat="1" ht="12.75" customHeight="1" x14ac:dyDescent="0.25">
      <c r="A216" s="39" t="s">
        <v>301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1"/>
      <c r="U216" s="70">
        <v>1805125</v>
      </c>
      <c r="V216" s="70"/>
      <c r="W216" s="70"/>
      <c r="X216" s="70"/>
      <c r="Y216" s="70"/>
      <c r="Z216" s="70">
        <v>218106</v>
      </c>
      <c r="AA216" s="70"/>
      <c r="AB216" s="70"/>
      <c r="AC216" s="70"/>
      <c r="AD216" s="70"/>
      <c r="AE216" s="70">
        <v>1941959</v>
      </c>
      <c r="AF216" s="70"/>
      <c r="AG216" s="70"/>
      <c r="AH216" s="70"/>
      <c r="AI216" s="70"/>
      <c r="AJ216" s="70">
        <v>210000</v>
      </c>
      <c r="AK216" s="70"/>
      <c r="AL216" s="70"/>
      <c r="AM216" s="70"/>
      <c r="AN216" s="70"/>
      <c r="AO216" s="70">
        <v>2583890</v>
      </c>
      <c r="AP216" s="70"/>
      <c r="AQ216" s="70"/>
      <c r="AR216" s="70"/>
      <c r="AS216" s="70"/>
      <c r="AT216" s="70">
        <v>156000</v>
      </c>
      <c r="AU216" s="70"/>
      <c r="AV216" s="70"/>
      <c r="AW216" s="70"/>
      <c r="AX216" s="70"/>
      <c r="AY216" s="70">
        <v>2720755</v>
      </c>
      <c r="AZ216" s="70"/>
      <c r="BA216" s="70"/>
      <c r="BB216" s="70"/>
      <c r="BC216" s="70"/>
      <c r="BD216" s="70">
        <v>156000</v>
      </c>
      <c r="BE216" s="70"/>
      <c r="BF216" s="70"/>
      <c r="BG216" s="70"/>
      <c r="BH216" s="70"/>
      <c r="BI216" s="70">
        <v>2829585</v>
      </c>
      <c r="BJ216" s="70"/>
      <c r="BK216" s="70"/>
      <c r="BL216" s="70"/>
      <c r="BM216" s="70"/>
      <c r="BN216" s="70">
        <v>156000</v>
      </c>
      <c r="BO216" s="70"/>
      <c r="BP216" s="70"/>
      <c r="BQ216" s="70"/>
      <c r="BR216" s="70"/>
      <c r="CA216" s="22" t="s">
        <v>42</v>
      </c>
    </row>
    <row r="217" spans="1:79" s="21" customFormat="1" ht="13" hidden="1" customHeight="1" x14ac:dyDescent="0.25">
      <c r="A217" s="39" t="s">
        <v>234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1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>
        <v>0</v>
      </c>
      <c r="AP217" s="70"/>
      <c r="AQ217" s="70"/>
      <c r="AR217" s="70"/>
      <c r="AS217" s="70"/>
      <c r="AT217" s="70">
        <v>0</v>
      </c>
      <c r="AU217" s="70"/>
      <c r="AV217" s="70"/>
      <c r="AW217" s="70"/>
      <c r="AX217" s="70"/>
      <c r="AY217" s="70">
        <v>0</v>
      </c>
      <c r="AZ217" s="70"/>
      <c r="BA217" s="70"/>
      <c r="BB217" s="70"/>
      <c r="BC217" s="70"/>
      <c r="BD217" s="70">
        <v>0</v>
      </c>
      <c r="BE217" s="70"/>
      <c r="BF217" s="70"/>
      <c r="BG217" s="70"/>
      <c r="BH217" s="70"/>
      <c r="BI217" s="70">
        <v>0</v>
      </c>
      <c r="BJ217" s="70"/>
      <c r="BK217" s="70"/>
      <c r="BL217" s="70"/>
      <c r="BM217" s="70"/>
      <c r="BN217" s="70">
        <v>0</v>
      </c>
      <c r="BO217" s="70"/>
      <c r="BP217" s="70"/>
      <c r="BQ217" s="70"/>
      <c r="BR217" s="70"/>
    </row>
    <row r="218" spans="1:79" s="21" customFormat="1" ht="12.75" hidden="1" customHeight="1" x14ac:dyDescent="0.25">
      <c r="A218" s="39" t="s">
        <v>235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1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>
        <v>0</v>
      </c>
      <c r="AP218" s="70"/>
      <c r="AQ218" s="70"/>
      <c r="AR218" s="70"/>
      <c r="AS218" s="70"/>
      <c r="AT218" s="70">
        <v>0</v>
      </c>
      <c r="AU218" s="70"/>
      <c r="AV218" s="70"/>
      <c r="AW218" s="70"/>
      <c r="AX218" s="70"/>
      <c r="AY218" s="70">
        <v>0</v>
      </c>
      <c r="AZ218" s="70"/>
      <c r="BA218" s="70"/>
      <c r="BB218" s="70"/>
      <c r="BC218" s="70"/>
      <c r="BD218" s="70">
        <v>0</v>
      </c>
      <c r="BE218" s="70"/>
      <c r="BF218" s="70"/>
      <c r="BG218" s="70"/>
      <c r="BH218" s="70"/>
      <c r="BI218" s="70">
        <v>0</v>
      </c>
      <c r="BJ218" s="70"/>
      <c r="BK218" s="70"/>
      <c r="BL218" s="70"/>
      <c r="BM218" s="70"/>
      <c r="BN218" s="70">
        <v>0</v>
      </c>
      <c r="BO218" s="70"/>
      <c r="BP218" s="70"/>
      <c r="BQ218" s="70"/>
      <c r="BR218" s="70"/>
    </row>
    <row r="219" spans="1:79" s="21" customFormat="1" ht="12.75" hidden="1" customHeight="1" x14ac:dyDescent="0.25">
      <c r="A219" s="39" t="s">
        <v>236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1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>
        <v>0</v>
      </c>
      <c r="AP219" s="70"/>
      <c r="AQ219" s="70"/>
      <c r="AR219" s="70"/>
      <c r="AS219" s="70"/>
      <c r="AT219" s="70">
        <v>0</v>
      </c>
      <c r="AU219" s="70"/>
      <c r="AV219" s="70"/>
      <c r="AW219" s="70"/>
      <c r="AX219" s="70"/>
      <c r="AY219" s="70">
        <v>0</v>
      </c>
      <c r="AZ219" s="70"/>
      <c r="BA219" s="70"/>
      <c r="BB219" s="70"/>
      <c r="BC219" s="70"/>
      <c r="BD219" s="70">
        <v>0</v>
      </c>
      <c r="BE219" s="70"/>
      <c r="BF219" s="70"/>
      <c r="BG219" s="70"/>
      <c r="BH219" s="70"/>
      <c r="BI219" s="70">
        <v>0</v>
      </c>
      <c r="BJ219" s="70"/>
      <c r="BK219" s="70"/>
      <c r="BL219" s="70"/>
      <c r="BM219" s="70"/>
      <c r="BN219" s="70">
        <v>0</v>
      </c>
      <c r="BO219" s="70"/>
      <c r="BP219" s="70"/>
      <c r="BQ219" s="70"/>
      <c r="BR219" s="70"/>
    </row>
    <row r="220" spans="1:79" s="22" customFormat="1" ht="12.75" customHeight="1" x14ac:dyDescent="0.25">
      <c r="A220" s="39" t="s">
        <v>302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1"/>
      <c r="U220" s="70">
        <v>236595</v>
      </c>
      <c r="V220" s="70"/>
      <c r="W220" s="70"/>
      <c r="X220" s="70"/>
      <c r="Y220" s="70"/>
      <c r="Z220" s="70">
        <v>0</v>
      </c>
      <c r="AA220" s="70"/>
      <c r="AB220" s="70"/>
      <c r="AC220" s="70"/>
      <c r="AD220" s="70"/>
      <c r="AE220" s="70">
        <v>256695</v>
      </c>
      <c r="AF220" s="70"/>
      <c r="AG220" s="70"/>
      <c r="AH220" s="70"/>
      <c r="AI220" s="70"/>
      <c r="AJ220" s="70">
        <v>0</v>
      </c>
      <c r="AK220" s="70"/>
      <c r="AL220" s="70"/>
      <c r="AM220" s="70"/>
      <c r="AN220" s="70"/>
      <c r="AO220" s="70">
        <v>286930</v>
      </c>
      <c r="AP220" s="70"/>
      <c r="AQ220" s="70"/>
      <c r="AR220" s="70"/>
      <c r="AS220" s="70"/>
      <c r="AT220" s="70">
        <v>0</v>
      </c>
      <c r="AU220" s="70"/>
      <c r="AV220" s="70"/>
      <c r="AW220" s="70"/>
      <c r="AX220" s="70"/>
      <c r="AY220" s="70">
        <v>265363</v>
      </c>
      <c r="AZ220" s="70"/>
      <c r="BA220" s="70"/>
      <c r="BB220" s="70"/>
      <c r="BC220" s="70"/>
      <c r="BD220" s="70">
        <v>0</v>
      </c>
      <c r="BE220" s="70"/>
      <c r="BF220" s="70"/>
      <c r="BG220" s="70"/>
      <c r="BH220" s="70"/>
      <c r="BI220" s="70">
        <v>275978</v>
      </c>
      <c r="BJ220" s="70"/>
      <c r="BK220" s="70"/>
      <c r="BL220" s="70"/>
      <c r="BM220" s="70"/>
      <c r="BN220" s="70">
        <v>0</v>
      </c>
      <c r="BO220" s="70"/>
      <c r="BP220" s="70"/>
      <c r="BQ220" s="70"/>
      <c r="BR220" s="70"/>
    </row>
    <row r="221" spans="1:79" s="21" customFormat="1" ht="13" customHeight="1" x14ac:dyDescent="0.25">
      <c r="A221" s="39" t="s">
        <v>236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1"/>
      <c r="U221" s="70">
        <v>665782</v>
      </c>
      <c r="V221" s="70"/>
      <c r="W221" s="70"/>
      <c r="X221" s="70"/>
      <c r="Y221" s="70"/>
      <c r="Z221" s="70">
        <v>0</v>
      </c>
      <c r="AA221" s="70"/>
      <c r="AB221" s="70"/>
      <c r="AC221" s="70"/>
      <c r="AD221" s="70"/>
      <c r="AE221" s="70">
        <v>800265</v>
      </c>
      <c r="AF221" s="70"/>
      <c r="AG221" s="70"/>
      <c r="AH221" s="70"/>
      <c r="AI221" s="70"/>
      <c r="AJ221" s="70">
        <v>0</v>
      </c>
      <c r="AK221" s="70"/>
      <c r="AL221" s="70"/>
      <c r="AM221" s="70"/>
      <c r="AN221" s="70"/>
      <c r="AO221" s="70">
        <v>762219</v>
      </c>
      <c r="AP221" s="70"/>
      <c r="AQ221" s="70"/>
      <c r="AR221" s="70"/>
      <c r="AS221" s="70"/>
      <c r="AT221" s="70">
        <v>42800</v>
      </c>
      <c r="AU221" s="70"/>
      <c r="AV221" s="70"/>
      <c r="AW221" s="70"/>
      <c r="AX221" s="70"/>
      <c r="AY221" s="70">
        <v>890771</v>
      </c>
      <c r="AZ221" s="70"/>
      <c r="BA221" s="70"/>
      <c r="BB221" s="70"/>
      <c r="BC221" s="70"/>
      <c r="BD221" s="70">
        <v>42800</v>
      </c>
      <c r="BE221" s="70"/>
      <c r="BF221" s="70"/>
      <c r="BG221" s="70"/>
      <c r="BH221" s="70"/>
      <c r="BI221" s="70">
        <v>926402</v>
      </c>
      <c r="BJ221" s="70"/>
      <c r="BK221" s="70"/>
      <c r="BL221" s="70"/>
      <c r="BM221" s="70"/>
      <c r="BN221" s="70">
        <v>42800</v>
      </c>
      <c r="BO221" s="70"/>
      <c r="BP221" s="70"/>
      <c r="BQ221" s="70"/>
      <c r="BR221" s="70"/>
    </row>
    <row r="222" spans="1:79" s="21" customFormat="1" ht="13" customHeight="1" x14ac:dyDescent="0.25">
      <c r="A222" s="39" t="s">
        <v>303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/>
      <c r="U222" s="29">
        <v>83348</v>
      </c>
      <c r="V222" s="45">
        <v>83348</v>
      </c>
      <c r="W222" s="46"/>
      <c r="X222" s="46"/>
      <c r="Y222" s="47"/>
      <c r="Z222" s="45">
        <v>0</v>
      </c>
      <c r="AA222" s="46"/>
      <c r="AB222" s="46"/>
      <c r="AC222" s="46"/>
      <c r="AD222" s="47"/>
      <c r="AE222" s="45">
        <v>106623</v>
      </c>
      <c r="AF222" s="46"/>
      <c r="AG222" s="46"/>
      <c r="AH222" s="46"/>
      <c r="AI222" s="47"/>
      <c r="AJ222" s="45">
        <v>0</v>
      </c>
      <c r="AK222" s="46"/>
      <c r="AL222" s="46"/>
      <c r="AM222" s="46"/>
      <c r="AN222" s="47"/>
      <c r="AO222" s="45">
        <v>124485</v>
      </c>
      <c r="AP222" s="46"/>
      <c r="AQ222" s="46"/>
      <c r="AR222" s="46"/>
      <c r="AS222" s="47"/>
      <c r="AT222" s="45">
        <v>0</v>
      </c>
      <c r="AU222" s="46"/>
      <c r="AV222" s="46"/>
      <c r="AW222" s="46"/>
      <c r="AX222" s="47"/>
      <c r="AY222" s="45">
        <v>128904</v>
      </c>
      <c r="AZ222" s="46"/>
      <c r="BA222" s="46"/>
      <c r="BB222" s="46"/>
      <c r="BC222" s="47"/>
      <c r="BD222" s="45">
        <v>0</v>
      </c>
      <c r="BE222" s="46"/>
      <c r="BF222" s="46"/>
      <c r="BG222" s="46"/>
      <c r="BH222" s="47"/>
      <c r="BI222" s="45">
        <v>174117</v>
      </c>
      <c r="BJ222" s="46"/>
      <c r="BK222" s="46"/>
      <c r="BL222" s="46"/>
      <c r="BM222" s="47"/>
      <c r="BN222" s="45">
        <v>0</v>
      </c>
      <c r="BO222" s="46"/>
      <c r="BP222" s="46"/>
      <c r="BQ222" s="46"/>
      <c r="BR222" s="47"/>
    </row>
    <row r="223" spans="1:79" s="22" customFormat="1" ht="12.75" customHeight="1" x14ac:dyDescent="0.25">
      <c r="A223" s="55" t="s">
        <v>147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7"/>
      <c r="U223" s="69">
        <f>U216+U220+U221+U222</f>
        <v>2790850</v>
      </c>
      <c r="V223" s="69"/>
      <c r="W223" s="69"/>
      <c r="X223" s="69"/>
      <c r="Y223" s="69"/>
      <c r="Z223" s="69">
        <f t="shared" ref="Z223" si="17">Z216+Z220+Z221+AA222</f>
        <v>218106</v>
      </c>
      <c r="AA223" s="69"/>
      <c r="AB223" s="69"/>
      <c r="AC223" s="69"/>
      <c r="AD223" s="69"/>
      <c r="AE223" s="69">
        <f>AE216+AE220+AE221+AE222</f>
        <v>3105542</v>
      </c>
      <c r="AF223" s="69"/>
      <c r="AG223" s="69"/>
      <c r="AH223" s="69"/>
      <c r="AI223" s="69"/>
      <c r="AJ223" s="69">
        <f t="shared" ref="AJ223" si="18">AJ216+AJ220+AJ221+AK222</f>
        <v>210000</v>
      </c>
      <c r="AK223" s="69"/>
      <c r="AL223" s="69"/>
      <c r="AM223" s="69"/>
      <c r="AN223" s="69"/>
      <c r="AO223" s="69">
        <f>AO216+AO220+AO221+AO222</f>
        <v>3757524</v>
      </c>
      <c r="AP223" s="69"/>
      <c r="AQ223" s="69"/>
      <c r="AR223" s="69"/>
      <c r="AS223" s="69"/>
      <c r="AT223" s="69">
        <f>AT216+AT220+AT221+AT222</f>
        <v>198800</v>
      </c>
      <c r="AU223" s="69"/>
      <c r="AV223" s="69"/>
      <c r="AW223" s="69"/>
      <c r="AX223" s="69"/>
      <c r="AY223" s="69">
        <f>AY216+AY220+AY221+AY222</f>
        <v>4005793</v>
      </c>
      <c r="AZ223" s="69"/>
      <c r="BA223" s="69"/>
      <c r="BB223" s="69"/>
      <c r="BC223" s="69"/>
      <c r="BD223" s="69">
        <f t="shared" ref="BD223" si="19">BD216+BD220+BD221+BD222</f>
        <v>198800</v>
      </c>
      <c r="BE223" s="69"/>
      <c r="BF223" s="69"/>
      <c r="BG223" s="69"/>
      <c r="BH223" s="69"/>
      <c r="BI223" s="69">
        <f t="shared" ref="BI223" si="20">BI216+BI220+BI221+BI222</f>
        <v>4206082</v>
      </c>
      <c r="BJ223" s="69"/>
      <c r="BK223" s="69"/>
      <c r="BL223" s="69"/>
      <c r="BM223" s="69"/>
      <c r="BN223" s="69">
        <f t="shared" ref="BN223" si="21">BN216+BN220+BN221+BN222</f>
        <v>198800</v>
      </c>
      <c r="BO223" s="69"/>
      <c r="BP223" s="69"/>
      <c r="BQ223" s="69"/>
      <c r="BR223" s="69"/>
    </row>
    <row r="224" spans="1:79" s="21" customFormat="1" ht="26.15" customHeight="1" x14ac:dyDescent="0.25">
      <c r="A224" s="39" t="s">
        <v>237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1"/>
      <c r="U224" s="52" t="s">
        <v>173</v>
      </c>
      <c r="V224" s="52"/>
      <c r="W224" s="52"/>
      <c r="X224" s="52"/>
      <c r="Y224" s="52"/>
      <c r="Z224" s="52"/>
      <c r="AA224" s="52"/>
      <c r="AB224" s="52"/>
      <c r="AC224" s="52"/>
      <c r="AD224" s="52"/>
      <c r="AE224" s="52" t="s">
        <v>173</v>
      </c>
      <c r="AF224" s="52"/>
      <c r="AG224" s="52"/>
      <c r="AH224" s="52"/>
      <c r="AI224" s="52"/>
      <c r="AJ224" s="52"/>
      <c r="AK224" s="52"/>
      <c r="AL224" s="52"/>
      <c r="AM224" s="52"/>
      <c r="AN224" s="52"/>
      <c r="AO224" s="52" t="s">
        <v>173</v>
      </c>
      <c r="AP224" s="52"/>
      <c r="AQ224" s="52"/>
      <c r="AR224" s="52"/>
      <c r="AS224" s="52"/>
      <c r="AT224" s="52"/>
      <c r="AU224" s="52"/>
      <c r="AV224" s="52"/>
      <c r="AW224" s="52"/>
      <c r="AX224" s="52"/>
      <c r="AY224" s="52" t="s">
        <v>173</v>
      </c>
      <c r="AZ224" s="52"/>
      <c r="BA224" s="52"/>
      <c r="BB224" s="52"/>
      <c r="BC224" s="52"/>
      <c r="BD224" s="52"/>
      <c r="BE224" s="52"/>
      <c r="BF224" s="52"/>
      <c r="BG224" s="52"/>
      <c r="BH224" s="52"/>
      <c r="BI224" s="52" t="s">
        <v>173</v>
      </c>
      <c r="BJ224" s="52"/>
      <c r="BK224" s="52"/>
      <c r="BL224" s="52"/>
      <c r="BM224" s="52"/>
      <c r="BN224" s="52"/>
      <c r="BO224" s="52"/>
      <c r="BP224" s="52"/>
      <c r="BQ224" s="52"/>
      <c r="BR224" s="52"/>
    </row>
    <row r="225" spans="1:79" s="20" customFormat="1" ht="13" x14ac:dyDescent="0.3"/>
    <row r="226" spans="1:79" s="20" customFormat="1" ht="13" hidden="1" x14ac:dyDescent="0.3"/>
    <row r="227" spans="1:79" s="20" customFormat="1" ht="14.25" customHeight="1" x14ac:dyDescent="0.3">
      <c r="A227" s="133" t="s">
        <v>125</v>
      </c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</row>
    <row r="228" spans="1:79" s="26" customFormat="1" ht="15" customHeight="1" x14ac:dyDescent="0.25">
      <c r="A228" s="150" t="s">
        <v>6</v>
      </c>
      <c r="B228" s="151"/>
      <c r="C228" s="151"/>
      <c r="D228" s="150" t="s">
        <v>10</v>
      </c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2"/>
      <c r="W228" s="68" t="s">
        <v>252</v>
      </c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 t="s">
        <v>256</v>
      </c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 t="s">
        <v>267</v>
      </c>
      <c r="AV228" s="68"/>
      <c r="AW228" s="68"/>
      <c r="AX228" s="68"/>
      <c r="AY228" s="68"/>
      <c r="AZ228" s="68"/>
      <c r="BA228" s="68" t="s">
        <v>274</v>
      </c>
      <c r="BB228" s="68"/>
      <c r="BC228" s="68"/>
      <c r="BD228" s="68"/>
      <c r="BE228" s="68"/>
      <c r="BF228" s="68"/>
      <c r="BG228" s="68" t="s">
        <v>283</v>
      </c>
      <c r="BH228" s="68"/>
      <c r="BI228" s="68"/>
      <c r="BJ228" s="68"/>
      <c r="BK228" s="68"/>
      <c r="BL228" s="68"/>
    </row>
    <row r="229" spans="1:79" s="26" customFormat="1" ht="28" customHeight="1" x14ac:dyDescent="0.25">
      <c r="A229" s="158"/>
      <c r="B229" s="159"/>
      <c r="C229" s="159"/>
      <c r="D229" s="158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60"/>
      <c r="W229" s="68" t="s">
        <v>4</v>
      </c>
      <c r="X229" s="68"/>
      <c r="Y229" s="68"/>
      <c r="Z229" s="68"/>
      <c r="AA229" s="68"/>
      <c r="AB229" s="68"/>
      <c r="AC229" s="68" t="s">
        <v>3</v>
      </c>
      <c r="AD229" s="68"/>
      <c r="AE229" s="68"/>
      <c r="AF229" s="68"/>
      <c r="AG229" s="68"/>
      <c r="AH229" s="68"/>
      <c r="AI229" s="68" t="s">
        <v>4</v>
      </c>
      <c r="AJ229" s="68"/>
      <c r="AK229" s="68"/>
      <c r="AL229" s="68"/>
      <c r="AM229" s="68"/>
      <c r="AN229" s="68"/>
      <c r="AO229" s="68" t="s">
        <v>3</v>
      </c>
      <c r="AP229" s="68"/>
      <c r="AQ229" s="68"/>
      <c r="AR229" s="68"/>
      <c r="AS229" s="68"/>
      <c r="AT229" s="68"/>
      <c r="AU229" s="68" t="s">
        <v>4</v>
      </c>
      <c r="AV229" s="68"/>
      <c r="AW229" s="68"/>
      <c r="AX229" s="68" t="s">
        <v>3</v>
      </c>
      <c r="AY229" s="68"/>
      <c r="AZ229" s="68"/>
      <c r="BA229" s="68" t="s">
        <v>4</v>
      </c>
      <c r="BB229" s="68"/>
      <c r="BC229" s="68"/>
      <c r="BD229" s="68" t="s">
        <v>3</v>
      </c>
      <c r="BE229" s="68"/>
      <c r="BF229" s="68"/>
      <c r="BG229" s="68" t="s">
        <v>4</v>
      </c>
      <c r="BH229" s="68"/>
      <c r="BI229" s="68"/>
      <c r="BJ229" s="68" t="s">
        <v>3</v>
      </c>
      <c r="BK229" s="68"/>
      <c r="BL229" s="68"/>
    </row>
    <row r="230" spans="1:79" s="26" customFormat="1" ht="57" customHeight="1" x14ac:dyDescent="0.25">
      <c r="A230" s="153"/>
      <c r="B230" s="154"/>
      <c r="C230" s="154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5"/>
      <c r="W230" s="68" t="s">
        <v>12</v>
      </c>
      <c r="X230" s="68"/>
      <c r="Y230" s="68"/>
      <c r="Z230" s="68" t="s">
        <v>11</v>
      </c>
      <c r="AA230" s="68"/>
      <c r="AB230" s="68"/>
      <c r="AC230" s="68" t="s">
        <v>12</v>
      </c>
      <c r="AD230" s="68"/>
      <c r="AE230" s="68"/>
      <c r="AF230" s="68" t="s">
        <v>11</v>
      </c>
      <c r="AG230" s="68"/>
      <c r="AH230" s="68"/>
      <c r="AI230" s="68" t="s">
        <v>12</v>
      </c>
      <c r="AJ230" s="68"/>
      <c r="AK230" s="68"/>
      <c r="AL230" s="68" t="s">
        <v>11</v>
      </c>
      <c r="AM230" s="68"/>
      <c r="AN230" s="68"/>
      <c r="AO230" s="68" t="s">
        <v>12</v>
      </c>
      <c r="AP230" s="68"/>
      <c r="AQ230" s="68"/>
      <c r="AR230" s="68" t="s">
        <v>11</v>
      </c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</row>
    <row r="231" spans="1:79" s="25" customFormat="1" ht="15" customHeight="1" x14ac:dyDescent="0.25">
      <c r="A231" s="48">
        <v>1</v>
      </c>
      <c r="B231" s="49"/>
      <c r="C231" s="49"/>
      <c r="D231" s="48">
        <v>2</v>
      </c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50"/>
      <c r="W231" s="64">
        <v>3</v>
      </c>
      <c r="X231" s="64"/>
      <c r="Y231" s="64"/>
      <c r="Z231" s="64">
        <v>4</v>
      </c>
      <c r="AA231" s="64"/>
      <c r="AB231" s="64"/>
      <c r="AC231" s="64">
        <v>5</v>
      </c>
      <c r="AD231" s="64"/>
      <c r="AE231" s="64"/>
      <c r="AF231" s="64">
        <v>6</v>
      </c>
      <c r="AG231" s="64"/>
      <c r="AH231" s="64"/>
      <c r="AI231" s="64">
        <v>7</v>
      </c>
      <c r="AJ231" s="64"/>
      <c r="AK231" s="64"/>
      <c r="AL231" s="64">
        <v>8</v>
      </c>
      <c r="AM231" s="64"/>
      <c r="AN231" s="64"/>
      <c r="AO231" s="64">
        <v>9</v>
      </c>
      <c r="AP231" s="64"/>
      <c r="AQ231" s="64"/>
      <c r="AR231" s="64">
        <v>10</v>
      </c>
      <c r="AS231" s="64"/>
      <c r="AT231" s="64"/>
      <c r="AU231" s="64">
        <v>11</v>
      </c>
      <c r="AV231" s="64"/>
      <c r="AW231" s="64"/>
      <c r="AX231" s="64">
        <v>12</v>
      </c>
      <c r="AY231" s="64"/>
      <c r="AZ231" s="64"/>
      <c r="BA231" s="64">
        <v>13</v>
      </c>
      <c r="BB231" s="64"/>
      <c r="BC231" s="64"/>
      <c r="BD231" s="64">
        <v>14</v>
      </c>
      <c r="BE231" s="64"/>
      <c r="BF231" s="64"/>
      <c r="BG231" s="64">
        <v>15</v>
      </c>
      <c r="BH231" s="64"/>
      <c r="BI231" s="64"/>
      <c r="BJ231" s="64">
        <v>16</v>
      </c>
      <c r="BK231" s="64"/>
      <c r="BL231" s="64"/>
    </row>
    <row r="232" spans="1:79" s="20" customFormat="1" ht="12.75" hidden="1" customHeight="1" x14ac:dyDescent="0.3">
      <c r="A232" s="36" t="s">
        <v>69</v>
      </c>
      <c r="B232" s="37"/>
      <c r="C232" s="37"/>
      <c r="D232" s="36" t="s">
        <v>57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8"/>
      <c r="W232" s="59" t="s">
        <v>72</v>
      </c>
      <c r="X232" s="59"/>
      <c r="Y232" s="59"/>
      <c r="Z232" s="59" t="s">
        <v>73</v>
      </c>
      <c r="AA232" s="59"/>
      <c r="AB232" s="59"/>
      <c r="AC232" s="63" t="s">
        <v>74</v>
      </c>
      <c r="AD232" s="63"/>
      <c r="AE232" s="63"/>
      <c r="AF232" s="63" t="s">
        <v>75</v>
      </c>
      <c r="AG232" s="63"/>
      <c r="AH232" s="63"/>
      <c r="AI232" s="59" t="s">
        <v>76</v>
      </c>
      <c r="AJ232" s="59"/>
      <c r="AK232" s="59"/>
      <c r="AL232" s="59" t="s">
        <v>77</v>
      </c>
      <c r="AM232" s="59"/>
      <c r="AN232" s="59"/>
      <c r="AO232" s="63" t="s">
        <v>104</v>
      </c>
      <c r="AP232" s="63"/>
      <c r="AQ232" s="63"/>
      <c r="AR232" s="63" t="s">
        <v>78</v>
      </c>
      <c r="AS232" s="63"/>
      <c r="AT232" s="63"/>
      <c r="AU232" s="59" t="s">
        <v>105</v>
      </c>
      <c r="AV232" s="59"/>
      <c r="AW232" s="59"/>
      <c r="AX232" s="63" t="s">
        <v>106</v>
      </c>
      <c r="AY232" s="63"/>
      <c r="AZ232" s="63"/>
      <c r="BA232" s="59" t="s">
        <v>107</v>
      </c>
      <c r="BB232" s="59"/>
      <c r="BC232" s="59"/>
      <c r="BD232" s="63" t="s">
        <v>108</v>
      </c>
      <c r="BE232" s="63"/>
      <c r="BF232" s="63"/>
      <c r="BG232" s="59" t="s">
        <v>109</v>
      </c>
      <c r="BH232" s="59"/>
      <c r="BI232" s="59"/>
      <c r="BJ232" s="63" t="s">
        <v>110</v>
      </c>
      <c r="BK232" s="63"/>
      <c r="BL232" s="63"/>
      <c r="CA232" s="20" t="s">
        <v>103</v>
      </c>
    </row>
    <row r="233" spans="1:79" s="21" customFormat="1" ht="12.75" customHeight="1" x14ac:dyDescent="0.25">
      <c r="A233" s="36">
        <v>1</v>
      </c>
      <c r="B233" s="37"/>
      <c r="C233" s="37"/>
      <c r="D233" s="39" t="s">
        <v>304</v>
      </c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1"/>
      <c r="W233" s="85">
        <v>2</v>
      </c>
      <c r="X233" s="85"/>
      <c r="Y233" s="85"/>
      <c r="Z233" s="85">
        <v>2</v>
      </c>
      <c r="AA233" s="85"/>
      <c r="AB233" s="85"/>
      <c r="AC233" s="85"/>
      <c r="AD233" s="85"/>
      <c r="AE233" s="85"/>
      <c r="AF233" s="85"/>
      <c r="AG233" s="85"/>
      <c r="AH233" s="85"/>
      <c r="AI233" s="85">
        <v>2</v>
      </c>
      <c r="AJ233" s="85"/>
      <c r="AK233" s="85"/>
      <c r="AL233" s="85">
        <v>2</v>
      </c>
      <c r="AM233" s="85"/>
      <c r="AN233" s="85"/>
      <c r="AO233" s="85">
        <v>0</v>
      </c>
      <c r="AP233" s="85"/>
      <c r="AQ233" s="85"/>
      <c r="AR233" s="85">
        <v>0</v>
      </c>
      <c r="AS233" s="85"/>
      <c r="AT233" s="85"/>
      <c r="AU233" s="85">
        <v>3</v>
      </c>
      <c r="AV233" s="85"/>
      <c r="AW233" s="85"/>
      <c r="AX233" s="85">
        <v>0</v>
      </c>
      <c r="AY233" s="85"/>
      <c r="AZ233" s="85"/>
      <c r="BA233" s="85">
        <v>3</v>
      </c>
      <c r="BB233" s="85"/>
      <c r="BC233" s="85"/>
      <c r="BD233" s="85">
        <v>0</v>
      </c>
      <c r="BE233" s="85"/>
      <c r="BF233" s="85"/>
      <c r="BG233" s="85">
        <v>3</v>
      </c>
      <c r="BH233" s="85"/>
      <c r="BI233" s="85"/>
      <c r="BJ233" s="85">
        <v>0</v>
      </c>
      <c r="BK233" s="85"/>
      <c r="BL233" s="85"/>
      <c r="CA233" s="21" t="s">
        <v>43</v>
      </c>
    </row>
    <row r="234" spans="1:79" s="21" customFormat="1" ht="12.75" customHeight="1" x14ac:dyDescent="0.25">
      <c r="A234" s="36">
        <v>2</v>
      </c>
      <c r="B234" s="37"/>
      <c r="C234" s="37"/>
      <c r="D234" s="39" t="s">
        <v>305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1"/>
      <c r="W234" s="85">
        <v>16</v>
      </c>
      <c r="X234" s="85"/>
      <c r="Y234" s="85"/>
      <c r="Z234" s="85">
        <v>13.5</v>
      </c>
      <c r="AA234" s="85"/>
      <c r="AB234" s="85"/>
      <c r="AC234" s="85">
        <v>14</v>
      </c>
      <c r="AD234" s="85"/>
      <c r="AE234" s="85"/>
      <c r="AF234" s="85">
        <v>12</v>
      </c>
      <c r="AG234" s="85"/>
      <c r="AH234" s="85"/>
      <c r="AI234" s="85">
        <v>16</v>
      </c>
      <c r="AJ234" s="85"/>
      <c r="AK234" s="85"/>
      <c r="AL234" s="85">
        <v>14</v>
      </c>
      <c r="AM234" s="85"/>
      <c r="AN234" s="85"/>
      <c r="AO234" s="85">
        <v>14</v>
      </c>
      <c r="AP234" s="85"/>
      <c r="AQ234" s="85"/>
      <c r="AR234" s="85">
        <v>12</v>
      </c>
      <c r="AS234" s="85"/>
      <c r="AT234" s="85"/>
      <c r="AU234" s="85">
        <v>16</v>
      </c>
      <c r="AV234" s="85"/>
      <c r="AW234" s="85"/>
      <c r="AX234" s="85">
        <v>12</v>
      </c>
      <c r="AY234" s="85"/>
      <c r="AZ234" s="85"/>
      <c r="BA234" s="85">
        <v>16</v>
      </c>
      <c r="BB234" s="85"/>
      <c r="BC234" s="85"/>
      <c r="BD234" s="85">
        <v>12</v>
      </c>
      <c r="BE234" s="85"/>
      <c r="BF234" s="85"/>
      <c r="BG234" s="85">
        <v>16</v>
      </c>
      <c r="BH234" s="85"/>
      <c r="BI234" s="85"/>
      <c r="BJ234" s="85">
        <v>12</v>
      </c>
      <c r="BK234" s="85"/>
      <c r="BL234" s="85"/>
    </row>
    <row r="235" spans="1:79" s="21" customFormat="1" ht="12.75" customHeight="1" x14ac:dyDescent="0.25">
      <c r="A235" s="36">
        <v>3</v>
      </c>
      <c r="B235" s="37"/>
      <c r="C235" s="37"/>
      <c r="D235" s="39" t="s">
        <v>306</v>
      </c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1"/>
      <c r="W235" s="85">
        <v>3</v>
      </c>
      <c r="X235" s="85"/>
      <c r="Y235" s="85"/>
      <c r="Z235" s="85">
        <v>3</v>
      </c>
      <c r="AA235" s="85"/>
      <c r="AB235" s="85"/>
      <c r="AC235" s="85"/>
      <c r="AD235" s="85"/>
      <c r="AE235" s="85"/>
      <c r="AF235" s="85"/>
      <c r="AG235" s="85"/>
      <c r="AH235" s="85"/>
      <c r="AI235" s="85">
        <v>3</v>
      </c>
      <c r="AJ235" s="85"/>
      <c r="AK235" s="85"/>
      <c r="AL235" s="85">
        <v>3</v>
      </c>
      <c r="AM235" s="85"/>
      <c r="AN235" s="85"/>
      <c r="AO235" s="85"/>
      <c r="AP235" s="85"/>
      <c r="AQ235" s="85"/>
      <c r="AR235" s="85">
        <v>0</v>
      </c>
      <c r="AS235" s="85"/>
      <c r="AT235" s="85"/>
      <c r="AU235" s="85">
        <v>2</v>
      </c>
      <c r="AV235" s="85"/>
      <c r="AW235" s="85"/>
      <c r="AX235" s="85">
        <v>0</v>
      </c>
      <c r="AY235" s="85"/>
      <c r="AZ235" s="85"/>
      <c r="BA235" s="85">
        <v>2</v>
      </c>
      <c r="BB235" s="85"/>
      <c r="BC235" s="85"/>
      <c r="BD235" s="85">
        <v>0</v>
      </c>
      <c r="BE235" s="85"/>
      <c r="BF235" s="85"/>
      <c r="BG235" s="85">
        <v>2</v>
      </c>
      <c r="BH235" s="85"/>
      <c r="BI235" s="85"/>
      <c r="BJ235" s="85">
        <v>0</v>
      </c>
      <c r="BK235" s="85"/>
      <c r="BL235" s="85"/>
    </row>
    <row r="236" spans="1:79" s="21" customFormat="1" ht="15" customHeight="1" x14ac:dyDescent="0.25">
      <c r="A236" s="36">
        <v>4</v>
      </c>
      <c r="B236" s="37"/>
      <c r="C236" s="37"/>
      <c r="D236" s="39" t="s">
        <v>307</v>
      </c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1"/>
      <c r="W236" s="85">
        <v>3.5</v>
      </c>
      <c r="X236" s="85"/>
      <c r="Y236" s="85"/>
      <c r="Z236" s="85">
        <v>1.75</v>
      </c>
      <c r="AA236" s="85"/>
      <c r="AB236" s="85"/>
      <c r="AC236" s="85"/>
      <c r="AD236" s="85"/>
      <c r="AE236" s="85"/>
      <c r="AF236" s="85"/>
      <c r="AG236" s="85"/>
      <c r="AH236" s="85"/>
      <c r="AI236" s="85">
        <v>3.5</v>
      </c>
      <c r="AJ236" s="85"/>
      <c r="AK236" s="85"/>
      <c r="AL236" s="85">
        <v>3.25</v>
      </c>
      <c r="AM236" s="85"/>
      <c r="AN236" s="85"/>
      <c r="AO236" s="85">
        <v>0</v>
      </c>
      <c r="AP236" s="85"/>
      <c r="AQ236" s="85"/>
      <c r="AR236" s="85">
        <v>0</v>
      </c>
      <c r="AS236" s="85"/>
      <c r="AT236" s="85"/>
      <c r="AU236" s="85">
        <v>3.5</v>
      </c>
      <c r="AV236" s="85"/>
      <c r="AW236" s="85"/>
      <c r="AX236" s="85">
        <v>0</v>
      </c>
      <c r="AY236" s="85"/>
      <c r="AZ236" s="85"/>
      <c r="BA236" s="85">
        <v>3.5</v>
      </c>
      <c r="BB236" s="85"/>
      <c r="BC236" s="85"/>
      <c r="BD236" s="85">
        <v>0</v>
      </c>
      <c r="BE236" s="85"/>
      <c r="BF236" s="85"/>
      <c r="BG236" s="85">
        <v>3.5</v>
      </c>
      <c r="BH236" s="85"/>
      <c r="BI236" s="85"/>
      <c r="BJ236" s="85">
        <v>0</v>
      </c>
      <c r="BK236" s="85"/>
      <c r="BL236" s="85"/>
    </row>
    <row r="237" spans="1:79" s="22" customFormat="1" ht="18" customHeight="1" x14ac:dyDescent="0.25">
      <c r="A237" s="79">
        <v>5</v>
      </c>
      <c r="B237" s="80"/>
      <c r="C237" s="80"/>
      <c r="D237" s="55" t="s">
        <v>238</v>
      </c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/>
      <c r="W237" s="84">
        <f>W233+W234+W235+W236</f>
        <v>24.5</v>
      </c>
      <c r="X237" s="84"/>
      <c r="Y237" s="84"/>
      <c r="Z237" s="84">
        <f t="shared" ref="Z237" si="22">Z233+Z234+Z235+Z236</f>
        <v>20.25</v>
      </c>
      <c r="AA237" s="84"/>
      <c r="AB237" s="84"/>
      <c r="AC237" s="84">
        <f t="shared" ref="AC237" si="23">AC233+AC234+AC235+AC236</f>
        <v>14</v>
      </c>
      <c r="AD237" s="84"/>
      <c r="AE237" s="84"/>
      <c r="AF237" s="84">
        <f t="shared" ref="AF237" si="24">AF233+AF234+AF235+AF236</f>
        <v>12</v>
      </c>
      <c r="AG237" s="84"/>
      <c r="AH237" s="84"/>
      <c r="AI237" s="84">
        <f t="shared" ref="AI237" si="25">AI233+AI234+AI235+AI236</f>
        <v>24.5</v>
      </c>
      <c r="AJ237" s="84"/>
      <c r="AK237" s="84"/>
      <c r="AL237" s="84">
        <f t="shared" ref="AL237" si="26">AL233+AL234+AL235+AL236</f>
        <v>22.25</v>
      </c>
      <c r="AM237" s="84"/>
      <c r="AN237" s="84"/>
      <c r="AO237" s="84">
        <f t="shared" ref="AO237" si="27">AO233+AO234+AO235+AO236</f>
        <v>14</v>
      </c>
      <c r="AP237" s="84"/>
      <c r="AQ237" s="84"/>
      <c r="AR237" s="84">
        <f t="shared" ref="AR237" si="28">AR233+AR234+AR235+AR236</f>
        <v>12</v>
      </c>
      <c r="AS237" s="84"/>
      <c r="AT237" s="84"/>
      <c r="AU237" s="84">
        <f t="shared" ref="AU237" si="29">AU233+AU234+AU235+AU236</f>
        <v>24.5</v>
      </c>
      <c r="AV237" s="84"/>
      <c r="AW237" s="84"/>
      <c r="AX237" s="84">
        <f t="shared" ref="AX237" si="30">AX233+AX234+AX235+AX236</f>
        <v>12</v>
      </c>
      <c r="AY237" s="84"/>
      <c r="AZ237" s="84"/>
      <c r="BA237" s="84">
        <f t="shared" ref="BA237" si="31">BA233+BA234+BA235+BA236</f>
        <v>24.5</v>
      </c>
      <c r="BB237" s="84"/>
      <c r="BC237" s="84"/>
      <c r="BD237" s="84">
        <f t="shared" ref="BD237" si="32">BD233+BD234+BD235+BD236</f>
        <v>12</v>
      </c>
      <c r="BE237" s="84"/>
      <c r="BF237" s="84"/>
      <c r="BG237" s="84">
        <f t="shared" ref="BG237" si="33">BG233+BG234+BG235+BG236</f>
        <v>24.5</v>
      </c>
      <c r="BH237" s="84"/>
      <c r="BI237" s="84"/>
      <c r="BJ237" s="84">
        <f t="shared" ref="BJ237" si="34">BJ233+BJ234+BJ235+BJ236</f>
        <v>12</v>
      </c>
      <c r="BK237" s="84"/>
      <c r="BL237" s="84"/>
    </row>
    <row r="238" spans="1:79" s="21" customFormat="1" ht="26.15" customHeight="1" x14ac:dyDescent="0.25">
      <c r="A238" s="36">
        <v>6</v>
      </c>
      <c r="B238" s="37"/>
      <c r="C238" s="37"/>
      <c r="D238" s="39" t="s">
        <v>239</v>
      </c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1"/>
      <c r="W238" s="83" t="s">
        <v>173</v>
      </c>
      <c r="X238" s="83"/>
      <c r="Y238" s="83"/>
      <c r="Z238" s="83" t="s">
        <v>173</v>
      </c>
      <c r="AA238" s="83"/>
      <c r="AB238" s="83"/>
      <c r="AC238" s="83"/>
      <c r="AD238" s="83"/>
      <c r="AE238" s="83"/>
      <c r="AF238" s="83"/>
      <c r="AG238" s="83"/>
      <c r="AH238" s="83"/>
      <c r="AI238" s="83" t="s">
        <v>173</v>
      </c>
      <c r="AJ238" s="83"/>
      <c r="AK238" s="83"/>
      <c r="AL238" s="83" t="s">
        <v>173</v>
      </c>
      <c r="AM238" s="83"/>
      <c r="AN238" s="83"/>
      <c r="AO238" s="83"/>
      <c r="AP238" s="83"/>
      <c r="AQ238" s="83"/>
      <c r="AR238" s="83"/>
      <c r="AS238" s="83"/>
      <c r="AT238" s="83"/>
      <c r="AU238" s="83" t="s">
        <v>173</v>
      </c>
      <c r="AV238" s="83"/>
      <c r="AW238" s="83"/>
      <c r="AX238" s="83"/>
      <c r="AY238" s="83"/>
      <c r="AZ238" s="83"/>
      <c r="BA238" s="83" t="s">
        <v>173</v>
      </c>
      <c r="BB238" s="83"/>
      <c r="BC238" s="83"/>
      <c r="BD238" s="83"/>
      <c r="BE238" s="83"/>
      <c r="BF238" s="83"/>
      <c r="BG238" s="83" t="s">
        <v>173</v>
      </c>
      <c r="BH238" s="83"/>
      <c r="BI238" s="83"/>
      <c r="BJ238" s="83"/>
      <c r="BK238" s="83"/>
      <c r="BL238" s="83"/>
    </row>
    <row r="239" spans="1:79" s="20" customFormat="1" ht="13" x14ac:dyDescent="0.3"/>
    <row r="240" spans="1:79" s="20" customFormat="1" ht="13" hidden="1" x14ac:dyDescent="0.3"/>
    <row r="241" spans="1:79" s="20" customFormat="1" ht="14.25" customHeight="1" x14ac:dyDescent="0.3">
      <c r="A241" s="133" t="s">
        <v>153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</row>
    <row r="242" spans="1:79" s="20" customFormat="1" ht="14.25" customHeight="1" x14ac:dyDescent="0.3">
      <c r="A242" s="133" t="s">
        <v>268</v>
      </c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</row>
    <row r="243" spans="1:79" s="20" customFormat="1" ht="15" customHeight="1" x14ac:dyDescent="0.3">
      <c r="A243" s="134" t="s">
        <v>251</v>
      </c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</row>
    <row r="244" spans="1:79" s="26" customFormat="1" ht="15" customHeight="1" x14ac:dyDescent="0.25">
      <c r="A244" s="68" t="s">
        <v>6</v>
      </c>
      <c r="B244" s="68"/>
      <c r="C244" s="68"/>
      <c r="D244" s="68"/>
      <c r="E244" s="68"/>
      <c r="F244" s="68"/>
      <c r="G244" s="68" t="s">
        <v>126</v>
      </c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 t="s">
        <v>13</v>
      </c>
      <c r="U244" s="68"/>
      <c r="V244" s="68"/>
      <c r="W244" s="68"/>
      <c r="X244" s="68"/>
      <c r="Y244" s="68"/>
      <c r="Z244" s="68"/>
      <c r="AA244" s="89" t="s">
        <v>252</v>
      </c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7"/>
      <c r="AP244" s="89" t="s">
        <v>255</v>
      </c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1"/>
      <c r="BE244" s="89" t="s">
        <v>262</v>
      </c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1"/>
    </row>
    <row r="245" spans="1:79" s="26" customFormat="1" ht="32.15" customHeight="1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 t="s">
        <v>4</v>
      </c>
      <c r="AB245" s="68"/>
      <c r="AC245" s="68"/>
      <c r="AD245" s="68"/>
      <c r="AE245" s="68"/>
      <c r="AF245" s="68" t="s">
        <v>3</v>
      </c>
      <c r="AG245" s="68"/>
      <c r="AH245" s="68"/>
      <c r="AI245" s="68"/>
      <c r="AJ245" s="68"/>
      <c r="AK245" s="68" t="s">
        <v>89</v>
      </c>
      <c r="AL245" s="68"/>
      <c r="AM245" s="68"/>
      <c r="AN245" s="68"/>
      <c r="AO245" s="68"/>
      <c r="AP245" s="68" t="s">
        <v>4</v>
      </c>
      <c r="AQ245" s="68"/>
      <c r="AR245" s="68"/>
      <c r="AS245" s="68"/>
      <c r="AT245" s="68"/>
      <c r="AU245" s="68" t="s">
        <v>3</v>
      </c>
      <c r="AV245" s="68"/>
      <c r="AW245" s="68"/>
      <c r="AX245" s="68"/>
      <c r="AY245" s="68"/>
      <c r="AZ245" s="68" t="s">
        <v>96</v>
      </c>
      <c r="BA245" s="68"/>
      <c r="BB245" s="68"/>
      <c r="BC245" s="68"/>
      <c r="BD245" s="68"/>
      <c r="BE245" s="68" t="s">
        <v>4</v>
      </c>
      <c r="BF245" s="68"/>
      <c r="BG245" s="68"/>
      <c r="BH245" s="68"/>
      <c r="BI245" s="68"/>
      <c r="BJ245" s="68" t="s">
        <v>3</v>
      </c>
      <c r="BK245" s="68"/>
      <c r="BL245" s="68"/>
      <c r="BM245" s="68"/>
      <c r="BN245" s="68"/>
      <c r="BO245" s="68" t="s">
        <v>127</v>
      </c>
      <c r="BP245" s="68"/>
      <c r="BQ245" s="68"/>
      <c r="BR245" s="68"/>
      <c r="BS245" s="68"/>
    </row>
    <row r="246" spans="1:79" s="25" customFormat="1" ht="15" customHeight="1" x14ac:dyDescent="0.25">
      <c r="A246" s="64">
        <v>1</v>
      </c>
      <c r="B246" s="64"/>
      <c r="C246" s="64"/>
      <c r="D246" s="64"/>
      <c r="E246" s="64"/>
      <c r="F246" s="64"/>
      <c r="G246" s="64">
        <v>2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>
        <v>3</v>
      </c>
      <c r="U246" s="64"/>
      <c r="V246" s="64"/>
      <c r="W246" s="64"/>
      <c r="X246" s="64"/>
      <c r="Y246" s="64"/>
      <c r="Z246" s="64"/>
      <c r="AA246" s="64">
        <v>4</v>
      </c>
      <c r="AB246" s="64"/>
      <c r="AC246" s="64"/>
      <c r="AD246" s="64"/>
      <c r="AE246" s="64"/>
      <c r="AF246" s="64">
        <v>5</v>
      </c>
      <c r="AG246" s="64"/>
      <c r="AH246" s="64"/>
      <c r="AI246" s="64"/>
      <c r="AJ246" s="64"/>
      <c r="AK246" s="64">
        <v>6</v>
      </c>
      <c r="AL246" s="64"/>
      <c r="AM246" s="64"/>
      <c r="AN246" s="64"/>
      <c r="AO246" s="64"/>
      <c r="AP246" s="64">
        <v>7</v>
      </c>
      <c r="AQ246" s="64"/>
      <c r="AR246" s="64"/>
      <c r="AS246" s="64"/>
      <c r="AT246" s="64"/>
      <c r="AU246" s="64">
        <v>8</v>
      </c>
      <c r="AV246" s="64"/>
      <c r="AW246" s="64"/>
      <c r="AX246" s="64"/>
      <c r="AY246" s="64"/>
      <c r="AZ246" s="64">
        <v>9</v>
      </c>
      <c r="BA246" s="64"/>
      <c r="BB246" s="64"/>
      <c r="BC246" s="64"/>
      <c r="BD246" s="64"/>
      <c r="BE246" s="64">
        <v>10</v>
      </c>
      <c r="BF246" s="64"/>
      <c r="BG246" s="64"/>
      <c r="BH246" s="64"/>
      <c r="BI246" s="64"/>
      <c r="BJ246" s="64">
        <v>11</v>
      </c>
      <c r="BK246" s="64"/>
      <c r="BL246" s="64"/>
      <c r="BM246" s="64"/>
      <c r="BN246" s="64"/>
      <c r="BO246" s="64">
        <v>12</v>
      </c>
      <c r="BP246" s="64"/>
      <c r="BQ246" s="64"/>
      <c r="BR246" s="64"/>
      <c r="BS246" s="64"/>
    </row>
    <row r="247" spans="1:79" s="20" customFormat="1" ht="15" hidden="1" customHeight="1" x14ac:dyDescent="0.3">
      <c r="A247" s="59" t="s">
        <v>69</v>
      </c>
      <c r="B247" s="59"/>
      <c r="C247" s="59"/>
      <c r="D247" s="59"/>
      <c r="E247" s="59"/>
      <c r="F247" s="59"/>
      <c r="G247" s="53" t="s">
        <v>57</v>
      </c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 t="s">
        <v>79</v>
      </c>
      <c r="U247" s="53"/>
      <c r="V247" s="53"/>
      <c r="W247" s="53"/>
      <c r="X247" s="53"/>
      <c r="Y247" s="53"/>
      <c r="Z247" s="53"/>
      <c r="AA247" s="63" t="s">
        <v>65</v>
      </c>
      <c r="AB247" s="63"/>
      <c r="AC247" s="63"/>
      <c r="AD247" s="63"/>
      <c r="AE247" s="63"/>
      <c r="AF247" s="63" t="s">
        <v>66</v>
      </c>
      <c r="AG247" s="63"/>
      <c r="AH247" s="63"/>
      <c r="AI247" s="63"/>
      <c r="AJ247" s="63"/>
      <c r="AK247" s="82" t="s">
        <v>122</v>
      </c>
      <c r="AL247" s="82"/>
      <c r="AM247" s="82"/>
      <c r="AN247" s="82"/>
      <c r="AO247" s="82"/>
      <c r="AP247" s="63" t="s">
        <v>67</v>
      </c>
      <c r="AQ247" s="63"/>
      <c r="AR247" s="63"/>
      <c r="AS247" s="63"/>
      <c r="AT247" s="63"/>
      <c r="AU247" s="63" t="s">
        <v>68</v>
      </c>
      <c r="AV247" s="63"/>
      <c r="AW247" s="63"/>
      <c r="AX247" s="63"/>
      <c r="AY247" s="63"/>
      <c r="AZ247" s="82" t="s">
        <v>122</v>
      </c>
      <c r="BA247" s="82"/>
      <c r="BB247" s="82"/>
      <c r="BC247" s="82"/>
      <c r="BD247" s="82"/>
      <c r="BE247" s="63" t="s">
        <v>58</v>
      </c>
      <c r="BF247" s="63"/>
      <c r="BG247" s="63"/>
      <c r="BH247" s="63"/>
      <c r="BI247" s="63"/>
      <c r="BJ247" s="63" t="s">
        <v>59</v>
      </c>
      <c r="BK247" s="63"/>
      <c r="BL247" s="63"/>
      <c r="BM247" s="63"/>
      <c r="BN247" s="63"/>
      <c r="BO247" s="82" t="s">
        <v>122</v>
      </c>
      <c r="BP247" s="82"/>
      <c r="BQ247" s="82"/>
      <c r="BR247" s="82"/>
      <c r="BS247" s="82"/>
      <c r="CA247" s="20" t="s">
        <v>44</v>
      </c>
    </row>
    <row r="248" spans="1:79" s="21" customFormat="1" ht="99" customHeight="1" x14ac:dyDescent="0.25">
      <c r="A248" s="59">
        <v>1</v>
      </c>
      <c r="B248" s="59"/>
      <c r="C248" s="59"/>
      <c r="D248" s="59"/>
      <c r="E248" s="59"/>
      <c r="F248" s="59"/>
      <c r="G248" s="36" t="s">
        <v>291</v>
      </c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48" t="s">
        <v>292</v>
      </c>
      <c r="U248" s="37"/>
      <c r="V248" s="37"/>
      <c r="W248" s="37"/>
      <c r="X248" s="37"/>
      <c r="Y248" s="37"/>
      <c r="Z248" s="38"/>
      <c r="AA248" s="70">
        <v>4920329</v>
      </c>
      <c r="AB248" s="70"/>
      <c r="AC248" s="70"/>
      <c r="AD248" s="70"/>
      <c r="AE248" s="70"/>
      <c r="AF248" s="70">
        <v>887693</v>
      </c>
      <c r="AG248" s="70"/>
      <c r="AH248" s="70"/>
      <c r="AI248" s="70"/>
      <c r="AJ248" s="70"/>
      <c r="AK248" s="70">
        <f>IF(ISNUMBER(AA248),AA248,0)+IF(ISNUMBER(AF248),AF248,0)</f>
        <v>5808022</v>
      </c>
      <c r="AL248" s="70"/>
      <c r="AM248" s="70"/>
      <c r="AN248" s="70"/>
      <c r="AO248" s="70"/>
      <c r="AP248" s="70">
        <v>5368723</v>
      </c>
      <c r="AQ248" s="70"/>
      <c r="AR248" s="70"/>
      <c r="AS248" s="70"/>
      <c r="AT248" s="70"/>
      <c r="AU248" s="70">
        <v>418740</v>
      </c>
      <c r="AV248" s="70"/>
      <c r="AW248" s="70"/>
      <c r="AX248" s="70"/>
      <c r="AY248" s="70"/>
      <c r="AZ248" s="70">
        <f>IF(ISNUMBER(AP248),AP248,0)+IF(ISNUMBER(AU248),AU248,0)</f>
        <v>5787463</v>
      </c>
      <c r="BA248" s="70"/>
      <c r="BB248" s="70"/>
      <c r="BC248" s="70"/>
      <c r="BD248" s="70"/>
      <c r="BE248" s="70">
        <f>BG36</f>
        <v>5976842</v>
      </c>
      <c r="BF248" s="70"/>
      <c r="BG248" s="70"/>
      <c r="BH248" s="70"/>
      <c r="BI248" s="70"/>
      <c r="BJ248" s="70">
        <f>BL36</f>
        <v>421200</v>
      </c>
      <c r="BK248" s="70"/>
      <c r="BL248" s="70"/>
      <c r="BM248" s="70"/>
      <c r="BN248" s="70"/>
      <c r="BO248" s="70">
        <f>IF(ISNUMBER(BE248),BE248,0)+IF(ISNUMBER(BJ248),BJ248,0)</f>
        <v>6398042</v>
      </c>
      <c r="BP248" s="70"/>
      <c r="BQ248" s="70"/>
      <c r="BR248" s="70"/>
      <c r="BS248" s="70"/>
      <c r="CA248" s="21" t="s">
        <v>45</v>
      </c>
    </row>
    <row r="249" spans="1:79" s="22" customFormat="1" ht="12.75" customHeight="1" x14ac:dyDescent="0.25">
      <c r="A249" s="54"/>
      <c r="B249" s="54"/>
      <c r="C249" s="54"/>
      <c r="D249" s="54"/>
      <c r="E249" s="54"/>
      <c r="F249" s="54"/>
      <c r="G249" s="60" t="s">
        <v>147</v>
      </c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2"/>
      <c r="T249" s="109"/>
      <c r="U249" s="61"/>
      <c r="V249" s="61"/>
      <c r="W249" s="61"/>
      <c r="X249" s="61"/>
      <c r="Y249" s="61"/>
      <c r="Z249" s="62"/>
      <c r="AA249" s="69">
        <v>4920329</v>
      </c>
      <c r="AB249" s="69"/>
      <c r="AC249" s="69"/>
      <c r="AD249" s="69"/>
      <c r="AE249" s="69"/>
      <c r="AF249" s="69">
        <v>887693</v>
      </c>
      <c r="AG249" s="69"/>
      <c r="AH249" s="69"/>
      <c r="AI249" s="69"/>
      <c r="AJ249" s="69"/>
      <c r="AK249" s="69">
        <f>IF(ISNUMBER(AA249),AA249,0)+IF(ISNUMBER(AF249),AF249,0)</f>
        <v>5808022</v>
      </c>
      <c r="AL249" s="69"/>
      <c r="AM249" s="69"/>
      <c r="AN249" s="69"/>
      <c r="AO249" s="69"/>
      <c r="AP249" s="69">
        <v>5368723</v>
      </c>
      <c r="AQ249" s="69"/>
      <c r="AR249" s="69"/>
      <c r="AS249" s="69"/>
      <c r="AT249" s="69"/>
      <c r="AU249" s="69">
        <v>418740</v>
      </c>
      <c r="AV249" s="69"/>
      <c r="AW249" s="69"/>
      <c r="AX249" s="69"/>
      <c r="AY249" s="69"/>
      <c r="AZ249" s="69">
        <f>IF(ISNUMBER(AP249),AP249,0)+IF(ISNUMBER(AU249),AU249,0)</f>
        <v>5787463</v>
      </c>
      <c r="BA249" s="69"/>
      <c r="BB249" s="69"/>
      <c r="BC249" s="69"/>
      <c r="BD249" s="69"/>
      <c r="BE249" s="69">
        <f>BE248</f>
        <v>5976842</v>
      </c>
      <c r="BF249" s="69"/>
      <c r="BG249" s="69"/>
      <c r="BH249" s="69"/>
      <c r="BI249" s="69"/>
      <c r="BJ249" s="69">
        <f>BJ248</f>
        <v>421200</v>
      </c>
      <c r="BK249" s="69"/>
      <c r="BL249" s="69"/>
      <c r="BM249" s="69"/>
      <c r="BN249" s="69"/>
      <c r="BO249" s="69">
        <f>IF(ISNUMBER(BE249),BE249,0)+IF(ISNUMBER(BJ249),BJ249,0)</f>
        <v>6398042</v>
      </c>
      <c r="BP249" s="69"/>
      <c r="BQ249" s="69"/>
      <c r="BR249" s="69"/>
      <c r="BS249" s="69"/>
    </row>
    <row r="250" spans="1:79" s="20" customFormat="1" ht="13" x14ac:dyDescent="0.3"/>
    <row r="251" spans="1:79" s="20" customFormat="1" ht="13.5" customHeight="1" x14ac:dyDescent="0.3">
      <c r="A251" s="133" t="s">
        <v>284</v>
      </c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</row>
    <row r="252" spans="1:79" s="20" customFormat="1" ht="15" customHeight="1" x14ac:dyDescent="0.3">
      <c r="A252" s="129" t="s">
        <v>251</v>
      </c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</row>
    <row r="253" spans="1:79" s="26" customFormat="1" ht="15" customHeight="1" x14ac:dyDescent="0.25">
      <c r="A253" s="68" t="s">
        <v>6</v>
      </c>
      <c r="B253" s="68"/>
      <c r="C253" s="68"/>
      <c r="D253" s="68"/>
      <c r="E253" s="68"/>
      <c r="F253" s="68"/>
      <c r="G253" s="68" t="s">
        <v>126</v>
      </c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 t="s">
        <v>13</v>
      </c>
      <c r="U253" s="68"/>
      <c r="V253" s="68"/>
      <c r="W253" s="68"/>
      <c r="X253" s="68"/>
      <c r="Y253" s="68"/>
      <c r="Z253" s="68"/>
      <c r="AA253" s="89" t="s">
        <v>273</v>
      </c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7"/>
      <c r="AP253" s="89" t="s">
        <v>278</v>
      </c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1"/>
    </row>
    <row r="254" spans="1:79" s="26" customFormat="1" ht="32.15" customHeight="1" x14ac:dyDescent="0.2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 t="s">
        <v>4</v>
      </c>
      <c r="AB254" s="68"/>
      <c r="AC254" s="68"/>
      <c r="AD254" s="68"/>
      <c r="AE254" s="68"/>
      <c r="AF254" s="68" t="s">
        <v>3</v>
      </c>
      <c r="AG254" s="68"/>
      <c r="AH254" s="68"/>
      <c r="AI254" s="68"/>
      <c r="AJ254" s="68"/>
      <c r="AK254" s="68" t="s">
        <v>89</v>
      </c>
      <c r="AL254" s="68"/>
      <c r="AM254" s="68"/>
      <c r="AN254" s="68"/>
      <c r="AO254" s="68"/>
      <c r="AP254" s="68" t="s">
        <v>4</v>
      </c>
      <c r="AQ254" s="68"/>
      <c r="AR254" s="68"/>
      <c r="AS254" s="68"/>
      <c r="AT254" s="68"/>
      <c r="AU254" s="68" t="s">
        <v>3</v>
      </c>
      <c r="AV254" s="68"/>
      <c r="AW254" s="68"/>
      <c r="AX254" s="68"/>
      <c r="AY254" s="68"/>
      <c r="AZ254" s="68" t="s">
        <v>96</v>
      </c>
      <c r="BA254" s="68"/>
      <c r="BB254" s="68"/>
      <c r="BC254" s="68"/>
      <c r="BD254" s="68"/>
    </row>
    <row r="255" spans="1:79" s="25" customFormat="1" ht="15" customHeight="1" x14ac:dyDescent="0.25">
      <c r="A255" s="64">
        <v>1</v>
      </c>
      <c r="B255" s="64"/>
      <c r="C255" s="64"/>
      <c r="D255" s="64"/>
      <c r="E255" s="64"/>
      <c r="F255" s="64"/>
      <c r="G255" s="64">
        <v>2</v>
      </c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>
        <v>3</v>
      </c>
      <c r="U255" s="64"/>
      <c r="V255" s="64"/>
      <c r="W255" s="64"/>
      <c r="X255" s="64"/>
      <c r="Y255" s="64"/>
      <c r="Z255" s="64"/>
      <c r="AA255" s="64">
        <v>4</v>
      </c>
      <c r="AB255" s="64"/>
      <c r="AC255" s="64"/>
      <c r="AD255" s="64"/>
      <c r="AE255" s="64"/>
      <c r="AF255" s="64">
        <v>5</v>
      </c>
      <c r="AG255" s="64"/>
      <c r="AH255" s="64"/>
      <c r="AI255" s="64"/>
      <c r="AJ255" s="64"/>
      <c r="AK255" s="64">
        <v>6</v>
      </c>
      <c r="AL255" s="64"/>
      <c r="AM255" s="64"/>
      <c r="AN255" s="64"/>
      <c r="AO255" s="64"/>
      <c r="AP255" s="64">
        <v>7</v>
      </c>
      <c r="AQ255" s="64"/>
      <c r="AR255" s="64"/>
      <c r="AS255" s="64"/>
      <c r="AT255" s="64"/>
      <c r="AU255" s="64">
        <v>8</v>
      </c>
      <c r="AV255" s="64"/>
      <c r="AW255" s="64"/>
      <c r="AX255" s="64"/>
      <c r="AY255" s="64"/>
      <c r="AZ255" s="64">
        <v>9</v>
      </c>
      <c r="BA255" s="64"/>
      <c r="BB255" s="64"/>
      <c r="BC255" s="64"/>
      <c r="BD255" s="64"/>
    </row>
    <row r="256" spans="1:79" s="20" customFormat="1" ht="12" hidden="1" customHeight="1" x14ac:dyDescent="0.3">
      <c r="A256" s="59" t="s">
        <v>69</v>
      </c>
      <c r="B256" s="59"/>
      <c r="C256" s="59"/>
      <c r="D256" s="59"/>
      <c r="E256" s="59"/>
      <c r="F256" s="59"/>
      <c r="G256" s="53" t="s">
        <v>57</v>
      </c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 t="s">
        <v>79</v>
      </c>
      <c r="U256" s="53"/>
      <c r="V256" s="53"/>
      <c r="W256" s="53"/>
      <c r="X256" s="53"/>
      <c r="Y256" s="53"/>
      <c r="Z256" s="53"/>
      <c r="AA256" s="63" t="s">
        <v>60</v>
      </c>
      <c r="AB256" s="63"/>
      <c r="AC256" s="63"/>
      <c r="AD256" s="63"/>
      <c r="AE256" s="63"/>
      <c r="AF256" s="63" t="s">
        <v>61</v>
      </c>
      <c r="AG256" s="63"/>
      <c r="AH256" s="63"/>
      <c r="AI256" s="63"/>
      <c r="AJ256" s="63"/>
      <c r="AK256" s="82" t="s">
        <v>122</v>
      </c>
      <c r="AL256" s="82"/>
      <c r="AM256" s="82"/>
      <c r="AN256" s="82"/>
      <c r="AO256" s="82"/>
      <c r="AP256" s="63" t="s">
        <v>62</v>
      </c>
      <c r="AQ256" s="63"/>
      <c r="AR256" s="63"/>
      <c r="AS256" s="63"/>
      <c r="AT256" s="63"/>
      <c r="AU256" s="63" t="s">
        <v>63</v>
      </c>
      <c r="AV256" s="63"/>
      <c r="AW256" s="63"/>
      <c r="AX256" s="63"/>
      <c r="AY256" s="63"/>
      <c r="AZ256" s="82" t="s">
        <v>122</v>
      </c>
      <c r="BA256" s="82"/>
      <c r="BB256" s="82"/>
      <c r="BC256" s="82"/>
      <c r="BD256" s="82"/>
      <c r="CA256" s="20" t="s">
        <v>46</v>
      </c>
    </row>
    <row r="257" spans="1:79" s="21" customFormat="1" ht="99.65" customHeight="1" x14ac:dyDescent="0.25">
      <c r="A257" s="59">
        <v>1</v>
      </c>
      <c r="B257" s="59"/>
      <c r="C257" s="59"/>
      <c r="D257" s="59"/>
      <c r="E257" s="59"/>
      <c r="F257" s="59"/>
      <c r="G257" s="36" t="s">
        <v>291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48" t="s">
        <v>292</v>
      </c>
      <c r="U257" s="37"/>
      <c r="V257" s="37"/>
      <c r="W257" s="37"/>
      <c r="X257" s="37"/>
      <c r="Y257" s="37"/>
      <c r="Z257" s="38"/>
      <c r="AA257" s="70">
        <f>X50</f>
        <v>6405409</v>
      </c>
      <c r="AB257" s="70"/>
      <c r="AC257" s="70"/>
      <c r="AD257" s="70"/>
      <c r="AE257" s="70"/>
      <c r="AF257" s="70">
        <f>AC50</f>
        <v>421200</v>
      </c>
      <c r="AG257" s="70"/>
      <c r="AH257" s="70"/>
      <c r="AI257" s="70"/>
      <c r="AJ257" s="70"/>
      <c r="AK257" s="70">
        <f>IF(ISNUMBER(AA257),AA257,0)+IF(ISNUMBER(AF257),AF257,0)</f>
        <v>6826609</v>
      </c>
      <c r="AL257" s="70"/>
      <c r="AM257" s="70"/>
      <c r="AN257" s="70"/>
      <c r="AO257" s="70"/>
      <c r="AP257" s="70">
        <f>AR50</f>
        <v>6755451</v>
      </c>
      <c r="AQ257" s="70"/>
      <c r="AR257" s="70"/>
      <c r="AS257" s="70"/>
      <c r="AT257" s="70"/>
      <c r="AU257" s="70">
        <f>AW50</f>
        <v>421200</v>
      </c>
      <c r="AV257" s="70"/>
      <c r="AW257" s="70"/>
      <c r="AX257" s="70"/>
      <c r="AY257" s="70"/>
      <c r="AZ257" s="70">
        <f>IF(ISNUMBER(AP257),AP257,0)+IF(ISNUMBER(AU257),AU257,0)</f>
        <v>7176651</v>
      </c>
      <c r="BA257" s="70"/>
      <c r="BB257" s="70"/>
      <c r="BC257" s="70"/>
      <c r="BD257" s="70"/>
      <c r="CA257" s="21" t="s">
        <v>47</v>
      </c>
    </row>
    <row r="258" spans="1:79" s="22" customFormat="1" ht="18" customHeight="1" x14ac:dyDescent="0.25">
      <c r="A258" s="54"/>
      <c r="B258" s="54"/>
      <c r="C258" s="54"/>
      <c r="D258" s="54"/>
      <c r="E258" s="54"/>
      <c r="F258" s="54"/>
      <c r="G258" s="60" t="s">
        <v>147</v>
      </c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2"/>
      <c r="T258" s="109"/>
      <c r="U258" s="61"/>
      <c r="V258" s="61"/>
      <c r="W258" s="61"/>
      <c r="X258" s="61"/>
      <c r="Y258" s="61"/>
      <c r="Z258" s="62"/>
      <c r="AA258" s="69">
        <f>AA257</f>
        <v>6405409</v>
      </c>
      <c r="AB258" s="69"/>
      <c r="AC258" s="69"/>
      <c r="AD258" s="69"/>
      <c r="AE258" s="69"/>
      <c r="AF258" s="69">
        <f>AF257</f>
        <v>421200</v>
      </c>
      <c r="AG258" s="69"/>
      <c r="AH258" s="69"/>
      <c r="AI258" s="69"/>
      <c r="AJ258" s="69"/>
      <c r="AK258" s="69">
        <f>IF(ISNUMBER(AA258),AA258,0)+IF(ISNUMBER(AF258),AF258,0)</f>
        <v>6826609</v>
      </c>
      <c r="AL258" s="69"/>
      <c r="AM258" s="69"/>
      <c r="AN258" s="69"/>
      <c r="AO258" s="69"/>
      <c r="AP258" s="69">
        <f>AP257</f>
        <v>6755451</v>
      </c>
      <c r="AQ258" s="69"/>
      <c r="AR258" s="69"/>
      <c r="AS258" s="69"/>
      <c r="AT258" s="69"/>
      <c r="AU258" s="69">
        <f>AU257</f>
        <v>421200</v>
      </c>
      <c r="AV258" s="69"/>
      <c r="AW258" s="69"/>
      <c r="AX258" s="69"/>
      <c r="AY258" s="69"/>
      <c r="AZ258" s="69">
        <f>IF(ISNUMBER(AP258),AP258,0)+IF(ISNUMBER(AU258),AU258,0)</f>
        <v>7176651</v>
      </c>
      <c r="BA258" s="69"/>
      <c r="BB258" s="69"/>
      <c r="BC258" s="69"/>
      <c r="BD258" s="69"/>
    </row>
    <row r="259" spans="1:79" s="20" customFormat="1" ht="13" x14ac:dyDescent="0.3"/>
    <row r="260" spans="1:79" s="20" customFormat="1" ht="13" hidden="1" x14ac:dyDescent="0.3"/>
    <row r="261" spans="1:79" s="20" customFormat="1" ht="14.25" customHeight="1" x14ac:dyDescent="0.3">
      <c r="A261" s="133" t="s">
        <v>285</v>
      </c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</row>
    <row r="262" spans="1:79" s="20" customFormat="1" ht="15" customHeight="1" x14ac:dyDescent="0.3">
      <c r="A262" s="129" t="s">
        <v>251</v>
      </c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</row>
    <row r="263" spans="1:79" s="26" customFormat="1" ht="23.15" customHeight="1" x14ac:dyDescent="0.25">
      <c r="A263" s="68" t="s">
        <v>128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150" t="s">
        <v>129</v>
      </c>
      <c r="O263" s="151"/>
      <c r="P263" s="151"/>
      <c r="Q263" s="151"/>
      <c r="R263" s="151"/>
      <c r="S263" s="151"/>
      <c r="T263" s="151"/>
      <c r="U263" s="152"/>
      <c r="V263" s="150" t="s">
        <v>130</v>
      </c>
      <c r="W263" s="151"/>
      <c r="X263" s="151"/>
      <c r="Y263" s="151"/>
      <c r="Z263" s="152"/>
      <c r="AA263" s="68" t="s">
        <v>252</v>
      </c>
      <c r="AB263" s="68"/>
      <c r="AC263" s="68"/>
      <c r="AD263" s="68"/>
      <c r="AE263" s="68"/>
      <c r="AF263" s="68"/>
      <c r="AG263" s="68"/>
      <c r="AH263" s="68"/>
      <c r="AI263" s="68"/>
      <c r="AJ263" s="68" t="s">
        <v>255</v>
      </c>
      <c r="AK263" s="68"/>
      <c r="AL263" s="68"/>
      <c r="AM263" s="68"/>
      <c r="AN263" s="68"/>
      <c r="AO263" s="68"/>
      <c r="AP263" s="68"/>
      <c r="AQ263" s="68"/>
      <c r="AR263" s="68"/>
      <c r="AS263" s="68" t="s">
        <v>262</v>
      </c>
      <c r="AT263" s="68"/>
      <c r="AU263" s="68"/>
      <c r="AV263" s="68"/>
      <c r="AW263" s="68"/>
      <c r="AX263" s="68"/>
      <c r="AY263" s="68"/>
      <c r="AZ263" s="68"/>
      <c r="BA263" s="68"/>
      <c r="BB263" s="68" t="s">
        <v>273</v>
      </c>
      <c r="BC263" s="68"/>
      <c r="BD263" s="68"/>
      <c r="BE263" s="68"/>
      <c r="BF263" s="68"/>
      <c r="BG263" s="68"/>
      <c r="BH263" s="68"/>
      <c r="BI263" s="68"/>
      <c r="BJ263" s="68"/>
      <c r="BK263" s="68" t="s">
        <v>278</v>
      </c>
      <c r="BL263" s="68"/>
      <c r="BM263" s="68"/>
      <c r="BN263" s="68"/>
      <c r="BO263" s="68"/>
      <c r="BP263" s="68"/>
      <c r="BQ263" s="68"/>
      <c r="BR263" s="68"/>
      <c r="BS263" s="68"/>
    </row>
    <row r="264" spans="1:79" s="26" customFormat="1" ht="68.5" customHeight="1" x14ac:dyDescent="0.25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153"/>
      <c r="O264" s="154"/>
      <c r="P264" s="154"/>
      <c r="Q264" s="154"/>
      <c r="R264" s="154"/>
      <c r="S264" s="154"/>
      <c r="T264" s="154"/>
      <c r="U264" s="155"/>
      <c r="V264" s="153"/>
      <c r="W264" s="154"/>
      <c r="X264" s="154"/>
      <c r="Y264" s="154"/>
      <c r="Z264" s="155"/>
      <c r="AA264" s="68" t="s">
        <v>133</v>
      </c>
      <c r="AB264" s="68"/>
      <c r="AC264" s="68"/>
      <c r="AD264" s="68"/>
      <c r="AE264" s="68"/>
      <c r="AF264" s="135" t="s">
        <v>134</v>
      </c>
      <c r="AG264" s="135"/>
      <c r="AH264" s="135"/>
      <c r="AI264" s="135"/>
      <c r="AJ264" s="68" t="s">
        <v>133</v>
      </c>
      <c r="AK264" s="68"/>
      <c r="AL264" s="68"/>
      <c r="AM264" s="68"/>
      <c r="AN264" s="68"/>
      <c r="AO264" s="135" t="s">
        <v>134</v>
      </c>
      <c r="AP264" s="135"/>
      <c r="AQ264" s="135"/>
      <c r="AR264" s="135"/>
      <c r="AS264" s="68" t="s">
        <v>133</v>
      </c>
      <c r="AT264" s="68"/>
      <c r="AU264" s="68"/>
      <c r="AV264" s="68"/>
      <c r="AW264" s="68"/>
      <c r="AX264" s="135" t="s">
        <v>134</v>
      </c>
      <c r="AY264" s="135"/>
      <c r="AZ264" s="135"/>
      <c r="BA264" s="135"/>
      <c r="BB264" s="68" t="s">
        <v>133</v>
      </c>
      <c r="BC264" s="68"/>
      <c r="BD264" s="68"/>
      <c r="BE264" s="68"/>
      <c r="BF264" s="68"/>
      <c r="BG264" s="135" t="s">
        <v>134</v>
      </c>
      <c r="BH264" s="135"/>
      <c r="BI264" s="135"/>
      <c r="BJ264" s="135"/>
      <c r="BK264" s="68" t="s">
        <v>133</v>
      </c>
      <c r="BL264" s="68"/>
      <c r="BM264" s="68"/>
      <c r="BN264" s="68"/>
      <c r="BO264" s="68"/>
      <c r="BP264" s="135" t="s">
        <v>134</v>
      </c>
      <c r="BQ264" s="135"/>
      <c r="BR264" s="135"/>
      <c r="BS264" s="135"/>
    </row>
    <row r="265" spans="1:79" s="25" customFormat="1" ht="15" customHeight="1" x14ac:dyDescent="0.25">
      <c r="A265" s="64">
        <v>1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48">
        <v>2</v>
      </c>
      <c r="O265" s="49"/>
      <c r="P265" s="49"/>
      <c r="Q265" s="49"/>
      <c r="R265" s="49"/>
      <c r="S265" s="49"/>
      <c r="T265" s="49"/>
      <c r="U265" s="50"/>
      <c r="V265" s="64">
        <v>3</v>
      </c>
      <c r="W265" s="64"/>
      <c r="X265" s="64"/>
      <c r="Y265" s="64"/>
      <c r="Z265" s="64"/>
      <c r="AA265" s="64">
        <v>4</v>
      </c>
      <c r="AB265" s="64"/>
      <c r="AC265" s="64"/>
      <c r="AD265" s="64"/>
      <c r="AE265" s="64"/>
      <c r="AF265" s="64">
        <v>5</v>
      </c>
      <c r="AG265" s="64"/>
      <c r="AH265" s="64"/>
      <c r="AI265" s="64"/>
      <c r="AJ265" s="64">
        <v>6</v>
      </c>
      <c r="AK265" s="64"/>
      <c r="AL265" s="64"/>
      <c r="AM265" s="64"/>
      <c r="AN265" s="64"/>
      <c r="AO265" s="64">
        <v>7</v>
      </c>
      <c r="AP265" s="64"/>
      <c r="AQ265" s="64"/>
      <c r="AR265" s="64"/>
      <c r="AS265" s="64">
        <v>8</v>
      </c>
      <c r="AT265" s="64"/>
      <c r="AU265" s="64"/>
      <c r="AV265" s="64"/>
      <c r="AW265" s="64"/>
      <c r="AX265" s="64">
        <v>9</v>
      </c>
      <c r="AY265" s="64"/>
      <c r="AZ265" s="64"/>
      <c r="BA265" s="64"/>
      <c r="BB265" s="64">
        <v>10</v>
      </c>
      <c r="BC265" s="64"/>
      <c r="BD265" s="64"/>
      <c r="BE265" s="64"/>
      <c r="BF265" s="64"/>
      <c r="BG265" s="64">
        <v>11</v>
      </c>
      <c r="BH265" s="64"/>
      <c r="BI265" s="64"/>
      <c r="BJ265" s="64"/>
      <c r="BK265" s="64">
        <v>12</v>
      </c>
      <c r="BL265" s="64"/>
      <c r="BM265" s="64"/>
      <c r="BN265" s="64"/>
      <c r="BO265" s="64"/>
      <c r="BP265" s="64">
        <v>13</v>
      </c>
      <c r="BQ265" s="64"/>
      <c r="BR265" s="64"/>
      <c r="BS265" s="64"/>
    </row>
    <row r="266" spans="1:79" s="20" customFormat="1" ht="12" hidden="1" customHeight="1" x14ac:dyDescent="0.3">
      <c r="A266" s="53" t="s">
        <v>146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9" t="s">
        <v>131</v>
      </c>
      <c r="O266" s="59"/>
      <c r="P266" s="59"/>
      <c r="Q266" s="59"/>
      <c r="R266" s="59"/>
      <c r="S266" s="59"/>
      <c r="T266" s="59"/>
      <c r="U266" s="59"/>
      <c r="V266" s="59" t="s">
        <v>132</v>
      </c>
      <c r="W266" s="59"/>
      <c r="X266" s="59"/>
      <c r="Y266" s="59"/>
      <c r="Z266" s="59"/>
      <c r="AA266" s="63" t="s">
        <v>65</v>
      </c>
      <c r="AB266" s="63"/>
      <c r="AC266" s="63"/>
      <c r="AD266" s="63"/>
      <c r="AE266" s="63"/>
      <c r="AF266" s="63" t="s">
        <v>66</v>
      </c>
      <c r="AG266" s="63"/>
      <c r="AH266" s="63"/>
      <c r="AI266" s="63"/>
      <c r="AJ266" s="63" t="s">
        <v>67</v>
      </c>
      <c r="AK266" s="63"/>
      <c r="AL266" s="63"/>
      <c r="AM266" s="63"/>
      <c r="AN266" s="63"/>
      <c r="AO266" s="63" t="s">
        <v>68</v>
      </c>
      <c r="AP266" s="63"/>
      <c r="AQ266" s="63"/>
      <c r="AR266" s="63"/>
      <c r="AS266" s="63" t="s">
        <v>58</v>
      </c>
      <c r="AT266" s="63"/>
      <c r="AU266" s="63"/>
      <c r="AV266" s="63"/>
      <c r="AW266" s="63"/>
      <c r="AX266" s="63" t="s">
        <v>59</v>
      </c>
      <c r="AY266" s="63"/>
      <c r="AZ266" s="63"/>
      <c r="BA266" s="63"/>
      <c r="BB266" s="63" t="s">
        <v>60</v>
      </c>
      <c r="BC266" s="63"/>
      <c r="BD266" s="63"/>
      <c r="BE266" s="63"/>
      <c r="BF266" s="63"/>
      <c r="BG266" s="63" t="s">
        <v>61</v>
      </c>
      <c r="BH266" s="63"/>
      <c r="BI266" s="63"/>
      <c r="BJ266" s="63"/>
      <c r="BK266" s="63" t="s">
        <v>62</v>
      </c>
      <c r="BL266" s="63"/>
      <c r="BM266" s="63"/>
      <c r="BN266" s="63"/>
      <c r="BO266" s="63"/>
      <c r="BP266" s="63" t="s">
        <v>63</v>
      </c>
      <c r="BQ266" s="63"/>
      <c r="BR266" s="63"/>
      <c r="BS266" s="63"/>
      <c r="CA266" s="20" t="s">
        <v>48</v>
      </c>
    </row>
    <row r="267" spans="1:79" s="21" customFormat="1" ht="49" customHeight="1" x14ac:dyDescent="0.25">
      <c r="A267" s="39" t="s">
        <v>240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1"/>
      <c r="N267" s="36">
        <v>2023</v>
      </c>
      <c r="O267" s="37"/>
      <c r="P267" s="37"/>
      <c r="Q267" s="37"/>
      <c r="R267" s="37"/>
      <c r="S267" s="37"/>
      <c r="T267" s="37"/>
      <c r="U267" s="38"/>
      <c r="V267" s="70">
        <v>1445613</v>
      </c>
      <c r="W267" s="70"/>
      <c r="X267" s="70"/>
      <c r="Y267" s="70"/>
      <c r="Z267" s="70"/>
      <c r="AA267" s="70">
        <v>0</v>
      </c>
      <c r="AB267" s="70"/>
      <c r="AC267" s="70"/>
      <c r="AD267" s="70"/>
      <c r="AE267" s="70"/>
      <c r="AF267" s="70">
        <v>0</v>
      </c>
      <c r="AG267" s="70"/>
      <c r="AH267" s="70"/>
      <c r="AI267" s="70"/>
      <c r="AJ267" s="70">
        <v>1452713</v>
      </c>
      <c r="AK267" s="70"/>
      <c r="AL267" s="70"/>
      <c r="AM267" s="70"/>
      <c r="AN267" s="70"/>
      <c r="AO267" s="72">
        <v>100</v>
      </c>
      <c r="AP267" s="72"/>
      <c r="AQ267" s="72"/>
      <c r="AR267" s="72"/>
      <c r="AS267" s="72">
        <v>0</v>
      </c>
      <c r="AT267" s="72"/>
      <c r="AU267" s="72"/>
      <c r="AV267" s="72"/>
      <c r="AW267" s="72"/>
      <c r="AX267" s="72">
        <v>0</v>
      </c>
      <c r="AY267" s="72"/>
      <c r="AZ267" s="72"/>
      <c r="BA267" s="72"/>
      <c r="BB267" s="72">
        <v>0</v>
      </c>
      <c r="BC267" s="72"/>
      <c r="BD267" s="72"/>
      <c r="BE267" s="72"/>
      <c r="BF267" s="72"/>
      <c r="BG267" s="72">
        <v>0</v>
      </c>
      <c r="BH267" s="72"/>
      <c r="BI267" s="72"/>
      <c r="BJ267" s="72"/>
      <c r="BK267" s="72">
        <v>0</v>
      </c>
      <c r="BL267" s="72"/>
      <c r="BM267" s="72"/>
      <c r="BN267" s="72"/>
      <c r="BO267" s="72"/>
      <c r="BP267" s="76">
        <v>0</v>
      </c>
      <c r="BQ267" s="77"/>
      <c r="BR267" s="77"/>
      <c r="BS267" s="78"/>
      <c r="CA267" s="21" t="s">
        <v>49</v>
      </c>
    </row>
    <row r="268" spans="1:79" s="21" customFormat="1" ht="56.5" hidden="1" customHeight="1" x14ac:dyDescent="0.25">
      <c r="A268" s="39" t="s">
        <v>241</v>
      </c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1"/>
      <c r="N268" s="36">
        <v>2021</v>
      </c>
      <c r="O268" s="37"/>
      <c r="P268" s="37"/>
      <c r="Q268" s="37"/>
      <c r="R268" s="37"/>
      <c r="S268" s="37"/>
      <c r="T268" s="37"/>
      <c r="U268" s="38"/>
      <c r="V268" s="70">
        <v>299622</v>
      </c>
      <c r="W268" s="70"/>
      <c r="X268" s="70"/>
      <c r="Y268" s="70"/>
      <c r="Z268" s="70"/>
      <c r="AA268" s="70">
        <v>0</v>
      </c>
      <c r="AB268" s="70"/>
      <c r="AC268" s="70"/>
      <c r="AD268" s="70"/>
      <c r="AE268" s="70"/>
      <c r="AF268" s="70">
        <v>0</v>
      </c>
      <c r="AG268" s="70"/>
      <c r="AH268" s="70"/>
      <c r="AI268" s="70"/>
      <c r="AJ268" s="70">
        <v>3560</v>
      </c>
      <c r="AK268" s="70"/>
      <c r="AL268" s="70"/>
      <c r="AM268" s="70"/>
      <c r="AN268" s="70"/>
      <c r="AO268" s="72">
        <v>0</v>
      </c>
      <c r="AP268" s="72"/>
      <c r="AQ268" s="72"/>
      <c r="AR268" s="72"/>
      <c r="AS268" s="72">
        <v>0</v>
      </c>
      <c r="AT268" s="72"/>
      <c r="AU268" s="72"/>
      <c r="AV268" s="72"/>
      <c r="AW268" s="72"/>
      <c r="AX268" s="72">
        <v>0</v>
      </c>
      <c r="AY268" s="72"/>
      <c r="AZ268" s="72"/>
      <c r="BA268" s="72"/>
      <c r="BB268" s="72">
        <v>0</v>
      </c>
      <c r="BC268" s="72"/>
      <c r="BD268" s="72"/>
      <c r="BE268" s="72"/>
      <c r="BF268" s="72"/>
      <c r="BG268" s="72">
        <v>0</v>
      </c>
      <c r="BH268" s="72"/>
      <c r="BI268" s="72"/>
      <c r="BJ268" s="72"/>
      <c r="BK268" s="72">
        <v>0</v>
      </c>
      <c r="BL268" s="72"/>
      <c r="BM268" s="72"/>
      <c r="BN268" s="72"/>
      <c r="BO268" s="72"/>
      <c r="BP268" s="76">
        <v>0</v>
      </c>
      <c r="BQ268" s="77"/>
      <c r="BR268" s="77"/>
      <c r="BS268" s="78"/>
    </row>
    <row r="269" spans="1:79" s="21" customFormat="1" ht="75" customHeight="1" x14ac:dyDescent="0.25">
      <c r="A269" s="39" t="s">
        <v>242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1"/>
      <c r="N269" s="36">
        <v>2024</v>
      </c>
      <c r="O269" s="37"/>
      <c r="P269" s="37"/>
      <c r="Q269" s="37"/>
      <c r="R269" s="37"/>
      <c r="S269" s="37"/>
      <c r="T269" s="37"/>
      <c r="U269" s="38"/>
      <c r="V269" s="70">
        <v>733957</v>
      </c>
      <c r="W269" s="70"/>
      <c r="X269" s="70"/>
      <c r="Y269" s="70"/>
      <c r="Z269" s="70"/>
      <c r="AA269" s="70">
        <v>0</v>
      </c>
      <c r="AB269" s="70"/>
      <c r="AC269" s="70"/>
      <c r="AD269" s="70"/>
      <c r="AE269" s="70"/>
      <c r="AF269" s="70">
        <v>0</v>
      </c>
      <c r="AG269" s="70"/>
      <c r="AH269" s="70"/>
      <c r="AI269" s="70"/>
      <c r="AJ269" s="70">
        <v>10680</v>
      </c>
      <c r="AK269" s="70"/>
      <c r="AL269" s="70"/>
      <c r="AM269" s="70"/>
      <c r="AN269" s="70"/>
      <c r="AO269" s="72">
        <v>100</v>
      </c>
      <c r="AP269" s="72"/>
      <c r="AQ269" s="72"/>
      <c r="AR269" s="72"/>
      <c r="AS269" s="72">
        <v>0</v>
      </c>
      <c r="AT269" s="72"/>
      <c r="AU269" s="72"/>
      <c r="AV269" s="72"/>
      <c r="AW269" s="72"/>
      <c r="AX269" s="72">
        <v>0</v>
      </c>
      <c r="AY269" s="72"/>
      <c r="AZ269" s="72"/>
      <c r="BA269" s="72"/>
      <c r="BB269" s="72">
        <v>0</v>
      </c>
      <c r="BC269" s="72"/>
      <c r="BD269" s="72"/>
      <c r="BE269" s="72"/>
      <c r="BF269" s="72"/>
      <c r="BG269" s="72">
        <v>0</v>
      </c>
      <c r="BH269" s="72"/>
      <c r="BI269" s="72"/>
      <c r="BJ269" s="72"/>
      <c r="BK269" s="72">
        <v>0</v>
      </c>
      <c r="BL269" s="72"/>
      <c r="BM269" s="72"/>
      <c r="BN269" s="72"/>
      <c r="BO269" s="72"/>
      <c r="BP269" s="76">
        <v>0</v>
      </c>
      <c r="BQ269" s="77"/>
      <c r="BR269" s="77"/>
      <c r="BS269" s="78"/>
    </row>
    <row r="270" spans="1:79" s="21" customFormat="1" ht="51" hidden="1" customHeight="1" x14ac:dyDescent="0.25">
      <c r="A270" s="39" t="s">
        <v>242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1"/>
      <c r="N270" s="36"/>
      <c r="O270" s="37"/>
      <c r="P270" s="37"/>
      <c r="Q270" s="37"/>
      <c r="R270" s="37"/>
      <c r="S270" s="37"/>
      <c r="T270" s="37"/>
      <c r="U270" s="38"/>
      <c r="V270" s="70">
        <v>0</v>
      </c>
      <c r="W270" s="70"/>
      <c r="X270" s="70"/>
      <c r="Y270" s="70"/>
      <c r="Z270" s="70"/>
      <c r="AA270" s="70">
        <v>0</v>
      </c>
      <c r="AB270" s="70"/>
      <c r="AC270" s="70"/>
      <c r="AD270" s="70"/>
      <c r="AE270" s="70"/>
      <c r="AF270" s="70">
        <v>0</v>
      </c>
      <c r="AG270" s="70"/>
      <c r="AH270" s="70"/>
      <c r="AI270" s="70"/>
      <c r="AJ270" s="70">
        <v>10680</v>
      </c>
      <c r="AK270" s="70"/>
      <c r="AL270" s="70"/>
      <c r="AM270" s="70"/>
      <c r="AN270" s="70"/>
      <c r="AO270" s="72">
        <v>0</v>
      </c>
      <c r="AP270" s="72"/>
      <c r="AQ270" s="72"/>
      <c r="AR270" s="72"/>
      <c r="AS270" s="72">
        <v>0</v>
      </c>
      <c r="AT270" s="72"/>
      <c r="AU270" s="72"/>
      <c r="AV270" s="72"/>
      <c r="AW270" s="72"/>
      <c r="AX270" s="72">
        <v>0</v>
      </c>
      <c r="AY270" s="72"/>
      <c r="AZ270" s="72"/>
      <c r="BA270" s="72"/>
      <c r="BB270" s="72">
        <v>0</v>
      </c>
      <c r="BC270" s="72"/>
      <c r="BD270" s="72"/>
      <c r="BE270" s="72"/>
      <c r="BF270" s="72"/>
      <c r="BG270" s="72">
        <v>0</v>
      </c>
      <c r="BH270" s="72"/>
      <c r="BI270" s="72"/>
      <c r="BJ270" s="72"/>
      <c r="BK270" s="72">
        <v>0</v>
      </c>
      <c r="BL270" s="72"/>
      <c r="BM270" s="72"/>
      <c r="BN270" s="72"/>
      <c r="BO270" s="72"/>
      <c r="BP270" s="76">
        <v>0</v>
      </c>
      <c r="BQ270" s="77"/>
      <c r="BR270" s="77"/>
      <c r="BS270" s="78"/>
    </row>
    <row r="271" spans="1:79" s="22" customFormat="1" ht="15.65" customHeight="1" x14ac:dyDescent="0.25">
      <c r="A271" s="60" t="s">
        <v>147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2"/>
      <c r="N271" s="79"/>
      <c r="O271" s="80"/>
      <c r="P271" s="80"/>
      <c r="Q271" s="80"/>
      <c r="R271" s="80"/>
      <c r="S271" s="80"/>
      <c r="T271" s="80"/>
      <c r="U271" s="81"/>
      <c r="V271" s="69">
        <f>V267+V269</f>
        <v>2179570</v>
      </c>
      <c r="W271" s="69"/>
      <c r="X271" s="69"/>
      <c r="Y271" s="69"/>
      <c r="Z271" s="69"/>
      <c r="AA271" s="69">
        <v>0</v>
      </c>
      <c r="AB271" s="69"/>
      <c r="AC271" s="69"/>
      <c r="AD271" s="69"/>
      <c r="AE271" s="69"/>
      <c r="AF271" s="69">
        <v>0</v>
      </c>
      <c r="AG271" s="69"/>
      <c r="AH271" s="69"/>
      <c r="AI271" s="69"/>
      <c r="AJ271" s="69">
        <f>AJ267+AJ269</f>
        <v>1463393</v>
      </c>
      <c r="AK271" s="69"/>
      <c r="AL271" s="69"/>
      <c r="AM271" s="69"/>
      <c r="AN271" s="69"/>
      <c r="AO271" s="71"/>
      <c r="AP271" s="71"/>
      <c r="AQ271" s="71"/>
      <c r="AR271" s="71"/>
      <c r="AS271" s="71">
        <v>0</v>
      </c>
      <c r="AT271" s="71"/>
      <c r="AU271" s="71"/>
      <c r="AV271" s="71"/>
      <c r="AW271" s="71"/>
      <c r="AX271" s="71"/>
      <c r="AY271" s="71"/>
      <c r="AZ271" s="71"/>
      <c r="BA271" s="71"/>
      <c r="BB271" s="71">
        <v>0</v>
      </c>
      <c r="BC271" s="71"/>
      <c r="BD271" s="71"/>
      <c r="BE271" s="71"/>
      <c r="BF271" s="71"/>
      <c r="BG271" s="71"/>
      <c r="BH271" s="71"/>
      <c r="BI271" s="71"/>
      <c r="BJ271" s="71"/>
      <c r="BK271" s="71">
        <v>0</v>
      </c>
      <c r="BL271" s="71"/>
      <c r="BM271" s="71"/>
      <c r="BN271" s="71"/>
      <c r="BO271" s="71"/>
      <c r="BP271" s="73"/>
      <c r="BQ271" s="74"/>
      <c r="BR271" s="74"/>
      <c r="BS271" s="75"/>
    </row>
    <row r="272" spans="1:79" s="20" customFormat="1" ht="13" x14ac:dyDescent="0.3"/>
    <row r="273" spans="1:79" s="20" customFormat="1" ht="13" hidden="1" x14ac:dyDescent="0.3"/>
    <row r="274" spans="1:79" s="20" customFormat="1" ht="35.25" customHeight="1" x14ac:dyDescent="0.3">
      <c r="A274" s="133" t="s">
        <v>286</v>
      </c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</row>
    <row r="275" spans="1:79" s="20" customFormat="1" ht="216" customHeight="1" x14ac:dyDescent="0.3">
      <c r="A275" s="146" t="s">
        <v>309</v>
      </c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</row>
    <row r="276" spans="1:79" s="20" customFormat="1" ht="14" hidden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</row>
    <row r="277" spans="1:79" s="20" customFormat="1" ht="13" hidden="1" x14ac:dyDescent="0.3"/>
    <row r="278" spans="1:79" s="20" customFormat="1" ht="28.5" customHeight="1" x14ac:dyDescent="0.3">
      <c r="A278" s="148" t="s">
        <v>269</v>
      </c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</row>
    <row r="279" spans="1:79" s="20" customFormat="1" ht="14.25" customHeight="1" x14ac:dyDescent="0.3">
      <c r="A279" s="133" t="s">
        <v>253</v>
      </c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</row>
    <row r="280" spans="1:79" s="20" customFormat="1" ht="15" customHeight="1" x14ac:dyDescent="0.3">
      <c r="A280" s="134" t="s">
        <v>251</v>
      </c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</row>
    <row r="281" spans="1:79" s="26" customFormat="1" ht="34.5" customHeight="1" x14ac:dyDescent="0.25">
      <c r="A281" s="145" t="s">
        <v>135</v>
      </c>
      <c r="B281" s="145"/>
      <c r="C281" s="145"/>
      <c r="D281" s="145"/>
      <c r="E281" s="145"/>
      <c r="F281" s="145"/>
      <c r="G281" s="68" t="s">
        <v>19</v>
      </c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 t="s">
        <v>15</v>
      </c>
      <c r="U281" s="68"/>
      <c r="V281" s="68"/>
      <c r="W281" s="68"/>
      <c r="X281" s="68"/>
      <c r="Y281" s="68"/>
      <c r="Z281" s="68" t="s">
        <v>14</v>
      </c>
      <c r="AA281" s="68"/>
      <c r="AB281" s="68"/>
      <c r="AC281" s="68"/>
      <c r="AD281" s="68"/>
      <c r="AE281" s="68" t="s">
        <v>136</v>
      </c>
      <c r="AF281" s="68"/>
      <c r="AG281" s="68"/>
      <c r="AH281" s="68"/>
      <c r="AI281" s="68"/>
      <c r="AJ281" s="68"/>
      <c r="AK281" s="68" t="s">
        <v>137</v>
      </c>
      <c r="AL281" s="68"/>
      <c r="AM281" s="68"/>
      <c r="AN281" s="68"/>
      <c r="AO281" s="68"/>
      <c r="AP281" s="68"/>
      <c r="AQ281" s="68" t="s">
        <v>138</v>
      </c>
      <c r="AR281" s="68"/>
      <c r="AS281" s="68"/>
      <c r="AT281" s="68"/>
      <c r="AU281" s="68"/>
      <c r="AV281" s="68"/>
      <c r="AW281" s="68" t="s">
        <v>98</v>
      </c>
      <c r="AX281" s="68"/>
      <c r="AY281" s="68"/>
      <c r="AZ281" s="68"/>
      <c r="BA281" s="68"/>
      <c r="BB281" s="68"/>
      <c r="BC281" s="68"/>
      <c r="BD281" s="68"/>
      <c r="BE281" s="68"/>
      <c r="BF281" s="68"/>
      <c r="BG281" s="68" t="s">
        <v>139</v>
      </c>
      <c r="BH281" s="68"/>
      <c r="BI281" s="68"/>
      <c r="BJ281" s="68"/>
      <c r="BK281" s="68"/>
      <c r="BL281" s="68"/>
    </row>
    <row r="282" spans="1:79" s="26" customFormat="1" ht="26.5" customHeight="1" x14ac:dyDescent="0.25">
      <c r="A282" s="145"/>
      <c r="B282" s="145"/>
      <c r="C282" s="145"/>
      <c r="D282" s="145"/>
      <c r="E282" s="145"/>
      <c r="F282" s="145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 t="s">
        <v>17</v>
      </c>
      <c r="AX282" s="68"/>
      <c r="AY282" s="68"/>
      <c r="AZ282" s="68"/>
      <c r="BA282" s="68"/>
      <c r="BB282" s="68" t="s">
        <v>16</v>
      </c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</row>
    <row r="283" spans="1:79" s="25" customFormat="1" ht="15" customHeight="1" x14ac:dyDescent="0.25">
      <c r="A283" s="64">
        <v>1</v>
      </c>
      <c r="B283" s="64"/>
      <c r="C283" s="64"/>
      <c r="D283" s="64"/>
      <c r="E283" s="64"/>
      <c r="F283" s="64"/>
      <c r="G283" s="64">
        <v>2</v>
      </c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>
        <v>3</v>
      </c>
      <c r="U283" s="64"/>
      <c r="V283" s="64"/>
      <c r="W283" s="64"/>
      <c r="X283" s="64"/>
      <c r="Y283" s="64"/>
      <c r="Z283" s="64">
        <v>4</v>
      </c>
      <c r="AA283" s="64"/>
      <c r="AB283" s="64"/>
      <c r="AC283" s="64"/>
      <c r="AD283" s="64"/>
      <c r="AE283" s="64">
        <v>5</v>
      </c>
      <c r="AF283" s="64"/>
      <c r="AG283" s="64"/>
      <c r="AH283" s="64"/>
      <c r="AI283" s="64"/>
      <c r="AJ283" s="64"/>
      <c r="AK283" s="64">
        <v>6</v>
      </c>
      <c r="AL283" s="64"/>
      <c r="AM283" s="64"/>
      <c r="AN283" s="64"/>
      <c r="AO283" s="64"/>
      <c r="AP283" s="64"/>
      <c r="AQ283" s="64">
        <v>7</v>
      </c>
      <c r="AR283" s="64"/>
      <c r="AS283" s="64"/>
      <c r="AT283" s="64"/>
      <c r="AU283" s="64"/>
      <c r="AV283" s="64"/>
      <c r="AW283" s="64">
        <v>8</v>
      </c>
      <c r="AX283" s="64"/>
      <c r="AY283" s="64"/>
      <c r="AZ283" s="64"/>
      <c r="BA283" s="64"/>
      <c r="BB283" s="64">
        <v>9</v>
      </c>
      <c r="BC283" s="64"/>
      <c r="BD283" s="64"/>
      <c r="BE283" s="64"/>
      <c r="BF283" s="64"/>
      <c r="BG283" s="64">
        <v>10</v>
      </c>
      <c r="BH283" s="64"/>
      <c r="BI283" s="64"/>
      <c r="BJ283" s="64"/>
      <c r="BK283" s="64"/>
      <c r="BL283" s="64"/>
    </row>
    <row r="284" spans="1:79" s="20" customFormat="1" ht="12" hidden="1" customHeight="1" x14ac:dyDescent="0.3">
      <c r="A284" s="59" t="s">
        <v>64</v>
      </c>
      <c r="B284" s="59"/>
      <c r="C284" s="59"/>
      <c r="D284" s="59"/>
      <c r="E284" s="59"/>
      <c r="F284" s="59"/>
      <c r="G284" s="53" t="s">
        <v>57</v>
      </c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63" t="s">
        <v>80</v>
      </c>
      <c r="U284" s="63"/>
      <c r="V284" s="63"/>
      <c r="W284" s="63"/>
      <c r="X284" s="63"/>
      <c r="Y284" s="63"/>
      <c r="Z284" s="63" t="s">
        <v>81</v>
      </c>
      <c r="AA284" s="63"/>
      <c r="AB284" s="63"/>
      <c r="AC284" s="63"/>
      <c r="AD284" s="63"/>
      <c r="AE284" s="63" t="s">
        <v>82</v>
      </c>
      <c r="AF284" s="63"/>
      <c r="AG284" s="63"/>
      <c r="AH284" s="63"/>
      <c r="AI284" s="63"/>
      <c r="AJ284" s="63"/>
      <c r="AK284" s="63" t="s">
        <v>83</v>
      </c>
      <c r="AL284" s="63"/>
      <c r="AM284" s="63"/>
      <c r="AN284" s="63"/>
      <c r="AO284" s="63"/>
      <c r="AP284" s="63"/>
      <c r="AQ284" s="85" t="s">
        <v>99</v>
      </c>
      <c r="AR284" s="63"/>
      <c r="AS284" s="63"/>
      <c r="AT284" s="63"/>
      <c r="AU284" s="63"/>
      <c r="AV284" s="63"/>
      <c r="AW284" s="63" t="s">
        <v>84</v>
      </c>
      <c r="AX284" s="63"/>
      <c r="AY284" s="63"/>
      <c r="AZ284" s="63"/>
      <c r="BA284" s="63"/>
      <c r="BB284" s="63" t="s">
        <v>85</v>
      </c>
      <c r="BC284" s="63"/>
      <c r="BD284" s="63"/>
      <c r="BE284" s="63"/>
      <c r="BF284" s="63"/>
      <c r="BG284" s="85" t="s">
        <v>100</v>
      </c>
      <c r="BH284" s="63"/>
      <c r="BI284" s="63"/>
      <c r="BJ284" s="63"/>
      <c r="BK284" s="63"/>
      <c r="BL284" s="63"/>
      <c r="CA284" s="20" t="s">
        <v>50</v>
      </c>
    </row>
    <row r="285" spans="1:79" s="21" customFormat="1" ht="12.75" customHeight="1" x14ac:dyDescent="0.25">
      <c r="A285" s="59">
        <v>2111</v>
      </c>
      <c r="B285" s="59"/>
      <c r="C285" s="59"/>
      <c r="D285" s="59"/>
      <c r="E285" s="59"/>
      <c r="F285" s="59"/>
      <c r="G285" s="65" t="s">
        <v>179</v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7"/>
      <c r="T285" s="70">
        <v>2954350</v>
      </c>
      <c r="U285" s="70"/>
      <c r="V285" s="70"/>
      <c r="W285" s="70"/>
      <c r="X285" s="70"/>
      <c r="Y285" s="70"/>
      <c r="Z285" s="70">
        <v>2790849.99</v>
      </c>
      <c r="AA285" s="70"/>
      <c r="AB285" s="70"/>
      <c r="AC285" s="70"/>
      <c r="AD285" s="70"/>
      <c r="AE285" s="70">
        <v>0</v>
      </c>
      <c r="AF285" s="70"/>
      <c r="AG285" s="70"/>
      <c r="AH285" s="70"/>
      <c r="AI285" s="70"/>
      <c r="AJ285" s="70"/>
      <c r="AK285" s="70">
        <v>0</v>
      </c>
      <c r="AL285" s="70"/>
      <c r="AM285" s="70"/>
      <c r="AN285" s="70"/>
      <c r="AO285" s="70"/>
      <c r="AP285" s="70"/>
      <c r="AQ285" s="70">
        <f t="shared" ref="AQ285:AQ293" si="35">IF(ISNUMBER(AK285),AK285,0)-IF(ISNUMBER(AE285),AE285,0)</f>
        <v>0</v>
      </c>
      <c r="AR285" s="70"/>
      <c r="AS285" s="70"/>
      <c r="AT285" s="70"/>
      <c r="AU285" s="70"/>
      <c r="AV285" s="70"/>
      <c r="AW285" s="70">
        <v>0</v>
      </c>
      <c r="AX285" s="70"/>
      <c r="AY285" s="70"/>
      <c r="AZ285" s="70"/>
      <c r="BA285" s="70"/>
      <c r="BB285" s="70">
        <v>0</v>
      </c>
      <c r="BC285" s="70"/>
      <c r="BD285" s="70"/>
      <c r="BE285" s="70"/>
      <c r="BF285" s="70"/>
      <c r="BG285" s="70">
        <f t="shared" ref="BG285:BG292" si="36">IF(ISNUMBER(Z285),Z285,0)+IF(ISNUMBER(AK285),AK285,0)</f>
        <v>2790849.99</v>
      </c>
      <c r="BH285" s="70"/>
      <c r="BI285" s="70"/>
      <c r="BJ285" s="70"/>
      <c r="BK285" s="70"/>
      <c r="BL285" s="70"/>
      <c r="CA285" s="21" t="s">
        <v>51</v>
      </c>
    </row>
    <row r="286" spans="1:79" s="21" customFormat="1" ht="12.75" customHeight="1" x14ac:dyDescent="0.25">
      <c r="A286" s="59">
        <v>2120</v>
      </c>
      <c r="B286" s="59"/>
      <c r="C286" s="59"/>
      <c r="D286" s="59"/>
      <c r="E286" s="59"/>
      <c r="F286" s="59"/>
      <c r="G286" s="65" t="s">
        <v>180</v>
      </c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7"/>
      <c r="T286" s="70">
        <v>649959</v>
      </c>
      <c r="U286" s="70"/>
      <c r="V286" s="70"/>
      <c r="W286" s="70"/>
      <c r="X286" s="70"/>
      <c r="Y286" s="70"/>
      <c r="Z286" s="70">
        <v>640178.66</v>
      </c>
      <c r="AA286" s="70"/>
      <c r="AB286" s="70"/>
      <c r="AC286" s="70"/>
      <c r="AD286" s="70"/>
      <c r="AE286" s="70">
        <v>0</v>
      </c>
      <c r="AF286" s="70"/>
      <c r="AG286" s="70"/>
      <c r="AH286" s="70"/>
      <c r="AI286" s="70"/>
      <c r="AJ286" s="70"/>
      <c r="AK286" s="70">
        <v>0</v>
      </c>
      <c r="AL286" s="70"/>
      <c r="AM286" s="70"/>
      <c r="AN286" s="70"/>
      <c r="AO286" s="70"/>
      <c r="AP286" s="70"/>
      <c r="AQ286" s="70">
        <f t="shared" si="35"/>
        <v>0</v>
      </c>
      <c r="AR286" s="70"/>
      <c r="AS286" s="70"/>
      <c r="AT286" s="70"/>
      <c r="AU286" s="70"/>
      <c r="AV286" s="70"/>
      <c r="AW286" s="70">
        <v>0</v>
      </c>
      <c r="AX286" s="70"/>
      <c r="AY286" s="70"/>
      <c r="AZ286" s="70"/>
      <c r="BA286" s="70"/>
      <c r="BB286" s="70">
        <v>0</v>
      </c>
      <c r="BC286" s="70"/>
      <c r="BD286" s="70"/>
      <c r="BE286" s="70"/>
      <c r="BF286" s="70"/>
      <c r="BG286" s="70">
        <f t="shared" si="36"/>
        <v>640178.66</v>
      </c>
      <c r="BH286" s="70"/>
      <c r="BI286" s="70"/>
      <c r="BJ286" s="70"/>
      <c r="BK286" s="70"/>
      <c r="BL286" s="70"/>
    </row>
    <row r="287" spans="1:79" s="21" customFormat="1" ht="25" customHeight="1" x14ac:dyDescent="0.25">
      <c r="A287" s="59">
        <v>2210</v>
      </c>
      <c r="B287" s="59"/>
      <c r="C287" s="59"/>
      <c r="D287" s="59"/>
      <c r="E287" s="59"/>
      <c r="F287" s="59"/>
      <c r="G287" s="65" t="s">
        <v>181</v>
      </c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7"/>
      <c r="T287" s="70">
        <v>322960</v>
      </c>
      <c r="U287" s="70"/>
      <c r="V287" s="70"/>
      <c r="W287" s="70"/>
      <c r="X287" s="70"/>
      <c r="Y287" s="70"/>
      <c r="Z287" s="70">
        <v>140653.67000000001</v>
      </c>
      <c r="AA287" s="70"/>
      <c r="AB287" s="70"/>
      <c r="AC287" s="70"/>
      <c r="AD287" s="70"/>
      <c r="AE287" s="70">
        <v>0</v>
      </c>
      <c r="AF287" s="70"/>
      <c r="AG287" s="70"/>
      <c r="AH287" s="70"/>
      <c r="AI287" s="70"/>
      <c r="AJ287" s="70"/>
      <c r="AK287" s="70">
        <v>0</v>
      </c>
      <c r="AL287" s="70"/>
      <c r="AM287" s="70"/>
      <c r="AN287" s="70"/>
      <c r="AO287" s="70"/>
      <c r="AP287" s="70"/>
      <c r="AQ287" s="70">
        <f t="shared" si="35"/>
        <v>0</v>
      </c>
      <c r="AR287" s="70"/>
      <c r="AS287" s="70"/>
      <c r="AT287" s="70"/>
      <c r="AU287" s="70"/>
      <c r="AV287" s="70"/>
      <c r="AW287" s="70">
        <v>0</v>
      </c>
      <c r="AX287" s="70"/>
      <c r="AY287" s="70"/>
      <c r="AZ287" s="70"/>
      <c r="BA287" s="70"/>
      <c r="BB287" s="70">
        <v>0</v>
      </c>
      <c r="BC287" s="70"/>
      <c r="BD287" s="70"/>
      <c r="BE287" s="70"/>
      <c r="BF287" s="70"/>
      <c r="BG287" s="70">
        <f t="shared" si="36"/>
        <v>140653.67000000001</v>
      </c>
      <c r="BH287" s="70"/>
      <c r="BI287" s="70"/>
      <c r="BJ287" s="70"/>
      <c r="BK287" s="70"/>
      <c r="BL287" s="70"/>
    </row>
    <row r="288" spans="1:79" s="21" customFormat="1" ht="12.75" customHeight="1" x14ac:dyDescent="0.25">
      <c r="A288" s="59">
        <v>2240</v>
      </c>
      <c r="B288" s="59"/>
      <c r="C288" s="59"/>
      <c r="D288" s="59"/>
      <c r="E288" s="59"/>
      <c r="F288" s="59"/>
      <c r="G288" s="65" t="s">
        <v>182</v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7"/>
      <c r="T288" s="70">
        <v>274510</v>
      </c>
      <c r="U288" s="70"/>
      <c r="V288" s="70"/>
      <c r="W288" s="70"/>
      <c r="X288" s="70"/>
      <c r="Y288" s="70"/>
      <c r="Z288" s="70">
        <v>258436.01</v>
      </c>
      <c r="AA288" s="70"/>
      <c r="AB288" s="70"/>
      <c r="AC288" s="70"/>
      <c r="AD288" s="70"/>
      <c r="AE288" s="70">
        <v>0</v>
      </c>
      <c r="AF288" s="70"/>
      <c r="AG288" s="70"/>
      <c r="AH288" s="70"/>
      <c r="AI288" s="70"/>
      <c r="AJ288" s="70"/>
      <c r="AK288" s="70">
        <v>1300</v>
      </c>
      <c r="AL288" s="70"/>
      <c r="AM288" s="70"/>
      <c r="AN288" s="70"/>
      <c r="AO288" s="70"/>
      <c r="AP288" s="70"/>
      <c r="AQ288" s="70">
        <f t="shared" si="35"/>
        <v>1300</v>
      </c>
      <c r="AR288" s="70"/>
      <c r="AS288" s="70"/>
      <c r="AT288" s="70"/>
      <c r="AU288" s="70"/>
      <c r="AV288" s="70"/>
      <c r="AW288" s="70">
        <v>0</v>
      </c>
      <c r="AX288" s="70"/>
      <c r="AY288" s="70"/>
      <c r="AZ288" s="70"/>
      <c r="BA288" s="70"/>
      <c r="BB288" s="70">
        <v>0</v>
      </c>
      <c r="BC288" s="70"/>
      <c r="BD288" s="70"/>
      <c r="BE288" s="70"/>
      <c r="BF288" s="70"/>
      <c r="BG288" s="70">
        <f t="shared" si="36"/>
        <v>259736.01</v>
      </c>
      <c r="BH288" s="70"/>
      <c r="BI288" s="70"/>
      <c r="BJ288" s="70"/>
      <c r="BK288" s="70"/>
      <c r="BL288" s="70"/>
    </row>
    <row r="289" spans="1:79" s="21" customFormat="1" ht="12.75" customHeight="1" x14ac:dyDescent="0.25">
      <c r="A289" s="59">
        <v>2271</v>
      </c>
      <c r="B289" s="59"/>
      <c r="C289" s="59"/>
      <c r="D289" s="59"/>
      <c r="E289" s="59"/>
      <c r="F289" s="59"/>
      <c r="G289" s="65" t="s">
        <v>183</v>
      </c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7"/>
      <c r="T289" s="70">
        <v>567760</v>
      </c>
      <c r="U289" s="70"/>
      <c r="V289" s="70"/>
      <c r="W289" s="70"/>
      <c r="X289" s="70"/>
      <c r="Y289" s="70"/>
      <c r="Z289" s="70">
        <v>478234.73</v>
      </c>
      <c r="AA289" s="70"/>
      <c r="AB289" s="70"/>
      <c r="AC289" s="70"/>
      <c r="AD289" s="70"/>
      <c r="AE289" s="70">
        <v>0</v>
      </c>
      <c r="AF289" s="70"/>
      <c r="AG289" s="70"/>
      <c r="AH289" s="70"/>
      <c r="AI289" s="70"/>
      <c r="AJ289" s="70"/>
      <c r="AK289" s="70">
        <v>0</v>
      </c>
      <c r="AL289" s="70"/>
      <c r="AM289" s="70"/>
      <c r="AN289" s="70"/>
      <c r="AO289" s="70"/>
      <c r="AP289" s="70"/>
      <c r="AQ289" s="70">
        <f t="shared" si="35"/>
        <v>0</v>
      </c>
      <c r="AR289" s="70"/>
      <c r="AS289" s="70"/>
      <c r="AT289" s="70"/>
      <c r="AU289" s="70"/>
      <c r="AV289" s="70"/>
      <c r="AW289" s="70">
        <v>0</v>
      </c>
      <c r="AX289" s="70"/>
      <c r="AY289" s="70"/>
      <c r="AZ289" s="70"/>
      <c r="BA289" s="70"/>
      <c r="BB289" s="70">
        <v>0</v>
      </c>
      <c r="BC289" s="70"/>
      <c r="BD289" s="70"/>
      <c r="BE289" s="70"/>
      <c r="BF289" s="70"/>
      <c r="BG289" s="70">
        <f t="shared" si="36"/>
        <v>478234.73</v>
      </c>
      <c r="BH289" s="70"/>
      <c r="BI289" s="70"/>
      <c r="BJ289" s="70"/>
      <c r="BK289" s="70"/>
      <c r="BL289" s="70"/>
    </row>
    <row r="290" spans="1:79" s="21" customFormat="1" ht="25" customHeight="1" x14ac:dyDescent="0.25">
      <c r="A290" s="59">
        <v>2272</v>
      </c>
      <c r="B290" s="59"/>
      <c r="C290" s="59"/>
      <c r="D290" s="59"/>
      <c r="E290" s="59"/>
      <c r="F290" s="59"/>
      <c r="G290" s="65" t="s">
        <v>184</v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7"/>
      <c r="T290" s="70">
        <v>5370</v>
      </c>
      <c r="U290" s="70"/>
      <c r="V290" s="70"/>
      <c r="W290" s="70"/>
      <c r="X290" s="70"/>
      <c r="Y290" s="70"/>
      <c r="Z290" s="70">
        <v>5093.12</v>
      </c>
      <c r="AA290" s="70"/>
      <c r="AB290" s="70"/>
      <c r="AC290" s="70"/>
      <c r="AD290" s="70"/>
      <c r="AE290" s="70">
        <v>0</v>
      </c>
      <c r="AF290" s="70"/>
      <c r="AG290" s="70"/>
      <c r="AH290" s="70"/>
      <c r="AI290" s="70"/>
      <c r="AJ290" s="70"/>
      <c r="AK290" s="70">
        <v>0</v>
      </c>
      <c r="AL290" s="70"/>
      <c r="AM290" s="70"/>
      <c r="AN290" s="70"/>
      <c r="AO290" s="70"/>
      <c r="AP290" s="70"/>
      <c r="AQ290" s="70">
        <f t="shared" si="35"/>
        <v>0</v>
      </c>
      <c r="AR290" s="70"/>
      <c r="AS290" s="70"/>
      <c r="AT290" s="70"/>
      <c r="AU290" s="70"/>
      <c r="AV290" s="70"/>
      <c r="AW290" s="70">
        <v>0</v>
      </c>
      <c r="AX290" s="70"/>
      <c r="AY290" s="70"/>
      <c r="AZ290" s="70"/>
      <c r="BA290" s="70"/>
      <c r="BB290" s="70">
        <v>0</v>
      </c>
      <c r="BC290" s="70"/>
      <c r="BD290" s="70"/>
      <c r="BE290" s="70"/>
      <c r="BF290" s="70"/>
      <c r="BG290" s="70">
        <f t="shared" si="36"/>
        <v>5093.12</v>
      </c>
      <c r="BH290" s="70"/>
      <c r="BI290" s="70"/>
      <c r="BJ290" s="70"/>
      <c r="BK290" s="70"/>
      <c r="BL290" s="70"/>
    </row>
    <row r="291" spans="1:79" s="21" customFormat="1" ht="12.75" customHeight="1" x14ac:dyDescent="0.25">
      <c r="A291" s="59">
        <v>2273</v>
      </c>
      <c r="B291" s="59"/>
      <c r="C291" s="59"/>
      <c r="D291" s="59"/>
      <c r="E291" s="59"/>
      <c r="F291" s="59"/>
      <c r="G291" s="65" t="s">
        <v>185</v>
      </c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7"/>
      <c r="T291" s="70">
        <v>142130</v>
      </c>
      <c r="U291" s="70"/>
      <c r="V291" s="70"/>
      <c r="W291" s="70"/>
      <c r="X291" s="70"/>
      <c r="Y291" s="70"/>
      <c r="Z291" s="70">
        <v>111665.8</v>
      </c>
      <c r="AA291" s="70"/>
      <c r="AB291" s="70"/>
      <c r="AC291" s="70"/>
      <c r="AD291" s="70"/>
      <c r="AE291" s="70">
        <v>0</v>
      </c>
      <c r="AF291" s="70"/>
      <c r="AG291" s="70"/>
      <c r="AH291" s="70"/>
      <c r="AI291" s="70"/>
      <c r="AJ291" s="70"/>
      <c r="AK291" s="70">
        <v>0</v>
      </c>
      <c r="AL291" s="70"/>
      <c r="AM291" s="70"/>
      <c r="AN291" s="70"/>
      <c r="AO291" s="70"/>
      <c r="AP291" s="70"/>
      <c r="AQ291" s="70">
        <f t="shared" si="35"/>
        <v>0</v>
      </c>
      <c r="AR291" s="70"/>
      <c r="AS291" s="70"/>
      <c r="AT291" s="70"/>
      <c r="AU291" s="70"/>
      <c r="AV291" s="70"/>
      <c r="AW291" s="70">
        <v>0</v>
      </c>
      <c r="AX291" s="70"/>
      <c r="AY291" s="70"/>
      <c r="AZ291" s="70"/>
      <c r="BA291" s="70"/>
      <c r="BB291" s="70">
        <v>0</v>
      </c>
      <c r="BC291" s="70"/>
      <c r="BD291" s="70"/>
      <c r="BE291" s="70"/>
      <c r="BF291" s="70"/>
      <c r="BG291" s="70">
        <f t="shared" si="36"/>
        <v>111665.8</v>
      </c>
      <c r="BH291" s="70"/>
      <c r="BI291" s="70"/>
      <c r="BJ291" s="70"/>
      <c r="BK291" s="70"/>
      <c r="BL291" s="70"/>
    </row>
    <row r="292" spans="1:79" s="21" customFormat="1" ht="25" customHeight="1" x14ac:dyDescent="0.25">
      <c r="A292" s="59">
        <v>2275</v>
      </c>
      <c r="B292" s="59"/>
      <c r="C292" s="59"/>
      <c r="D292" s="59"/>
      <c r="E292" s="59"/>
      <c r="F292" s="59"/>
      <c r="G292" s="65" t="s">
        <v>186</v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7"/>
      <c r="T292" s="70">
        <v>2090</v>
      </c>
      <c r="U292" s="70"/>
      <c r="V292" s="70"/>
      <c r="W292" s="70"/>
      <c r="X292" s="70"/>
      <c r="Y292" s="70"/>
      <c r="Z292" s="70">
        <v>2089.92</v>
      </c>
      <c r="AA292" s="70"/>
      <c r="AB292" s="70"/>
      <c r="AC292" s="70"/>
      <c r="AD292" s="70"/>
      <c r="AE292" s="70">
        <v>0</v>
      </c>
      <c r="AF292" s="70"/>
      <c r="AG292" s="70"/>
      <c r="AH292" s="70"/>
      <c r="AI292" s="70"/>
      <c r="AJ292" s="70"/>
      <c r="AK292" s="70">
        <v>0</v>
      </c>
      <c r="AL292" s="70"/>
      <c r="AM292" s="70"/>
      <c r="AN292" s="70"/>
      <c r="AO292" s="70"/>
      <c r="AP292" s="70"/>
      <c r="AQ292" s="70">
        <f t="shared" si="35"/>
        <v>0</v>
      </c>
      <c r="AR292" s="70"/>
      <c r="AS292" s="70"/>
      <c r="AT292" s="70"/>
      <c r="AU292" s="70"/>
      <c r="AV292" s="70"/>
      <c r="AW292" s="70">
        <v>0</v>
      </c>
      <c r="AX292" s="70"/>
      <c r="AY292" s="70"/>
      <c r="AZ292" s="70"/>
      <c r="BA292" s="70"/>
      <c r="BB292" s="70">
        <v>0</v>
      </c>
      <c r="BC292" s="70"/>
      <c r="BD292" s="70"/>
      <c r="BE292" s="70"/>
      <c r="BF292" s="70"/>
      <c r="BG292" s="70">
        <f t="shared" si="36"/>
        <v>2089.92</v>
      </c>
      <c r="BH292" s="70"/>
      <c r="BI292" s="70"/>
      <c r="BJ292" s="70"/>
      <c r="BK292" s="70"/>
      <c r="BL292" s="70"/>
    </row>
    <row r="293" spans="1:79" s="22" customFormat="1" ht="12.75" customHeight="1" x14ac:dyDescent="0.25">
      <c r="A293" s="54"/>
      <c r="B293" s="54"/>
      <c r="C293" s="54"/>
      <c r="D293" s="54"/>
      <c r="E293" s="54"/>
      <c r="F293" s="54"/>
      <c r="G293" s="55" t="s">
        <v>147</v>
      </c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7"/>
      <c r="T293" s="69">
        <v>4920329</v>
      </c>
      <c r="U293" s="69"/>
      <c r="V293" s="69"/>
      <c r="W293" s="69"/>
      <c r="X293" s="69"/>
      <c r="Y293" s="69"/>
      <c r="Z293" s="69">
        <v>4427201.9000000004</v>
      </c>
      <c r="AA293" s="69"/>
      <c r="AB293" s="69"/>
      <c r="AC293" s="69"/>
      <c r="AD293" s="69"/>
      <c r="AE293" s="69">
        <v>0</v>
      </c>
      <c r="AF293" s="69"/>
      <c r="AG293" s="69"/>
      <c r="AH293" s="69"/>
      <c r="AI293" s="69"/>
      <c r="AJ293" s="69"/>
      <c r="AK293" s="69">
        <f>AK288</f>
        <v>1300</v>
      </c>
      <c r="AL293" s="69"/>
      <c r="AM293" s="69"/>
      <c r="AN293" s="69"/>
      <c r="AO293" s="69"/>
      <c r="AP293" s="69"/>
      <c r="AQ293" s="69">
        <f t="shared" si="35"/>
        <v>1300</v>
      </c>
      <c r="AR293" s="69"/>
      <c r="AS293" s="69"/>
      <c r="AT293" s="69"/>
      <c r="AU293" s="69"/>
      <c r="AV293" s="69"/>
      <c r="AW293" s="69">
        <v>0</v>
      </c>
      <c r="AX293" s="69"/>
      <c r="AY293" s="69"/>
      <c r="AZ293" s="69"/>
      <c r="BA293" s="69"/>
      <c r="BB293" s="69">
        <v>0</v>
      </c>
      <c r="BC293" s="69"/>
      <c r="BD293" s="69"/>
      <c r="BE293" s="69"/>
      <c r="BF293" s="69"/>
      <c r="BG293" s="69">
        <v>4428502</v>
      </c>
      <c r="BH293" s="69"/>
      <c r="BI293" s="69"/>
      <c r="BJ293" s="69"/>
      <c r="BK293" s="69"/>
      <c r="BL293" s="69"/>
    </row>
    <row r="294" spans="1:79" s="20" customFormat="1" ht="13" x14ac:dyDescent="0.3"/>
    <row r="295" spans="1:79" s="20" customFormat="1" ht="14.25" customHeight="1" x14ac:dyDescent="0.3">
      <c r="A295" s="133" t="s">
        <v>270</v>
      </c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  <c r="AF295" s="133"/>
      <c r="AG295" s="133"/>
      <c r="AH295" s="133"/>
      <c r="AI295" s="133"/>
      <c r="AJ295" s="133"/>
      <c r="AK295" s="133"/>
      <c r="AL295" s="133"/>
      <c r="AM295" s="133"/>
      <c r="AN295" s="133"/>
      <c r="AO295" s="133"/>
      <c r="AP295" s="133"/>
      <c r="AQ295" s="133"/>
      <c r="AR295" s="133"/>
      <c r="AS295" s="133"/>
      <c r="AT295" s="133"/>
      <c r="AU295" s="133"/>
      <c r="AV295" s="133"/>
      <c r="AW295" s="133"/>
      <c r="AX295" s="133"/>
      <c r="AY295" s="133"/>
      <c r="AZ295" s="133"/>
      <c r="BA295" s="133"/>
      <c r="BB295" s="133"/>
      <c r="BC295" s="133"/>
      <c r="BD295" s="133"/>
      <c r="BE295" s="133"/>
      <c r="BF295" s="133"/>
      <c r="BG295" s="133"/>
      <c r="BH295" s="133"/>
      <c r="BI295" s="133"/>
      <c r="BJ295" s="133"/>
      <c r="BK295" s="133"/>
      <c r="BL295" s="133"/>
    </row>
    <row r="296" spans="1:79" s="20" customFormat="1" ht="15" customHeight="1" x14ac:dyDescent="0.3">
      <c r="A296" s="134" t="s">
        <v>251</v>
      </c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</row>
    <row r="297" spans="1:79" s="26" customFormat="1" ht="18" customHeight="1" x14ac:dyDescent="0.25">
      <c r="A297" s="135" t="s">
        <v>135</v>
      </c>
      <c r="B297" s="135"/>
      <c r="C297" s="135"/>
      <c r="D297" s="135"/>
      <c r="E297" s="135"/>
      <c r="F297" s="135"/>
      <c r="G297" s="68" t="s">
        <v>19</v>
      </c>
      <c r="H297" s="68"/>
      <c r="I297" s="68"/>
      <c r="J297" s="68"/>
      <c r="K297" s="68"/>
      <c r="L297" s="68"/>
      <c r="M297" s="68"/>
      <c r="N297" s="68"/>
      <c r="O297" s="68"/>
      <c r="P297" s="68"/>
      <c r="Q297" s="68" t="s">
        <v>257</v>
      </c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 t="s">
        <v>267</v>
      </c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</row>
    <row r="298" spans="1:79" s="26" customFormat="1" ht="43" customHeight="1" x14ac:dyDescent="0.25">
      <c r="A298" s="135"/>
      <c r="B298" s="135"/>
      <c r="C298" s="135"/>
      <c r="D298" s="135"/>
      <c r="E298" s="135"/>
      <c r="F298" s="135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 t="s">
        <v>140</v>
      </c>
      <c r="R298" s="68"/>
      <c r="S298" s="68"/>
      <c r="T298" s="68"/>
      <c r="U298" s="68"/>
      <c r="V298" s="145" t="s">
        <v>141</v>
      </c>
      <c r="W298" s="145"/>
      <c r="X298" s="145"/>
      <c r="Y298" s="145"/>
      <c r="Z298" s="68" t="s">
        <v>142</v>
      </c>
      <c r="AA298" s="68"/>
      <c r="AB298" s="68"/>
      <c r="AC298" s="68"/>
      <c r="AD298" s="68"/>
      <c r="AE298" s="68"/>
      <c r="AF298" s="68"/>
      <c r="AG298" s="68"/>
      <c r="AH298" s="68"/>
      <c r="AI298" s="68"/>
      <c r="AJ298" s="68" t="s">
        <v>143</v>
      </c>
      <c r="AK298" s="68"/>
      <c r="AL298" s="68"/>
      <c r="AM298" s="68"/>
      <c r="AN298" s="68"/>
      <c r="AO298" s="68" t="s">
        <v>20</v>
      </c>
      <c r="AP298" s="68"/>
      <c r="AQ298" s="68"/>
      <c r="AR298" s="68"/>
      <c r="AS298" s="68"/>
      <c r="AT298" s="145" t="s">
        <v>144</v>
      </c>
      <c r="AU298" s="145"/>
      <c r="AV298" s="145"/>
      <c r="AW298" s="145"/>
      <c r="AX298" s="68" t="s">
        <v>142</v>
      </c>
      <c r="AY298" s="68"/>
      <c r="AZ298" s="68"/>
      <c r="BA298" s="68"/>
      <c r="BB298" s="68"/>
      <c r="BC298" s="68"/>
      <c r="BD298" s="68"/>
      <c r="BE298" s="68"/>
      <c r="BF298" s="68"/>
      <c r="BG298" s="68"/>
      <c r="BH298" s="68" t="s">
        <v>145</v>
      </c>
      <c r="BI298" s="68"/>
      <c r="BJ298" s="68"/>
      <c r="BK298" s="68"/>
      <c r="BL298" s="68"/>
    </row>
    <row r="299" spans="1:79" s="26" customFormat="1" ht="32.5" customHeight="1" x14ac:dyDescent="0.25">
      <c r="A299" s="135"/>
      <c r="B299" s="135"/>
      <c r="C299" s="135"/>
      <c r="D299" s="135"/>
      <c r="E299" s="135"/>
      <c r="F299" s="135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145"/>
      <c r="W299" s="145"/>
      <c r="X299" s="145"/>
      <c r="Y299" s="145"/>
      <c r="Z299" s="68" t="s">
        <v>17</v>
      </c>
      <c r="AA299" s="68"/>
      <c r="AB299" s="68"/>
      <c r="AC299" s="68"/>
      <c r="AD299" s="68"/>
      <c r="AE299" s="68" t="s">
        <v>16</v>
      </c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145"/>
      <c r="AU299" s="145"/>
      <c r="AV299" s="145"/>
      <c r="AW299" s="145"/>
      <c r="AX299" s="68" t="s">
        <v>17</v>
      </c>
      <c r="AY299" s="68"/>
      <c r="AZ299" s="68"/>
      <c r="BA299" s="68"/>
      <c r="BB299" s="68"/>
      <c r="BC299" s="68" t="s">
        <v>16</v>
      </c>
      <c r="BD299" s="68"/>
      <c r="BE299" s="68"/>
      <c r="BF299" s="68"/>
      <c r="BG299" s="68"/>
      <c r="BH299" s="68"/>
      <c r="BI299" s="68"/>
      <c r="BJ299" s="68"/>
      <c r="BK299" s="68"/>
      <c r="BL299" s="68"/>
    </row>
    <row r="300" spans="1:79" s="25" customFormat="1" ht="15" customHeight="1" x14ac:dyDescent="0.25">
      <c r="A300" s="64">
        <v>1</v>
      </c>
      <c r="B300" s="64"/>
      <c r="C300" s="64"/>
      <c r="D300" s="64"/>
      <c r="E300" s="64"/>
      <c r="F300" s="64"/>
      <c r="G300" s="64">
        <v>2</v>
      </c>
      <c r="H300" s="64"/>
      <c r="I300" s="64"/>
      <c r="J300" s="64"/>
      <c r="K300" s="64"/>
      <c r="L300" s="64"/>
      <c r="M300" s="64"/>
      <c r="N300" s="64"/>
      <c r="O300" s="64"/>
      <c r="P300" s="64"/>
      <c r="Q300" s="64">
        <v>3</v>
      </c>
      <c r="R300" s="64"/>
      <c r="S300" s="64"/>
      <c r="T300" s="64"/>
      <c r="U300" s="64"/>
      <c r="V300" s="64">
        <v>4</v>
      </c>
      <c r="W300" s="64"/>
      <c r="X300" s="64"/>
      <c r="Y300" s="64"/>
      <c r="Z300" s="64">
        <v>5</v>
      </c>
      <c r="AA300" s="64"/>
      <c r="AB300" s="64"/>
      <c r="AC300" s="64"/>
      <c r="AD300" s="64"/>
      <c r="AE300" s="64">
        <v>6</v>
      </c>
      <c r="AF300" s="64"/>
      <c r="AG300" s="64"/>
      <c r="AH300" s="64"/>
      <c r="AI300" s="64"/>
      <c r="AJ300" s="64">
        <v>7</v>
      </c>
      <c r="AK300" s="64"/>
      <c r="AL300" s="64"/>
      <c r="AM300" s="64"/>
      <c r="AN300" s="64"/>
      <c r="AO300" s="64">
        <v>8</v>
      </c>
      <c r="AP300" s="64"/>
      <c r="AQ300" s="64"/>
      <c r="AR300" s="64"/>
      <c r="AS300" s="64"/>
      <c r="AT300" s="64">
        <v>9</v>
      </c>
      <c r="AU300" s="64"/>
      <c r="AV300" s="64"/>
      <c r="AW300" s="64"/>
      <c r="AX300" s="64">
        <v>10</v>
      </c>
      <c r="AY300" s="64"/>
      <c r="AZ300" s="64"/>
      <c r="BA300" s="64"/>
      <c r="BB300" s="64"/>
      <c r="BC300" s="64">
        <v>11</v>
      </c>
      <c r="BD300" s="64"/>
      <c r="BE300" s="64"/>
      <c r="BF300" s="64"/>
      <c r="BG300" s="64"/>
      <c r="BH300" s="64">
        <v>12</v>
      </c>
      <c r="BI300" s="64"/>
      <c r="BJ300" s="64"/>
      <c r="BK300" s="64"/>
      <c r="BL300" s="64"/>
    </row>
    <row r="301" spans="1:79" s="20" customFormat="1" ht="12" hidden="1" customHeight="1" x14ac:dyDescent="0.3">
      <c r="A301" s="59" t="s">
        <v>64</v>
      </c>
      <c r="B301" s="59"/>
      <c r="C301" s="59"/>
      <c r="D301" s="59"/>
      <c r="E301" s="59"/>
      <c r="F301" s="59"/>
      <c r="G301" s="53" t="s">
        <v>57</v>
      </c>
      <c r="H301" s="53"/>
      <c r="I301" s="53"/>
      <c r="J301" s="53"/>
      <c r="K301" s="53"/>
      <c r="L301" s="53"/>
      <c r="M301" s="53"/>
      <c r="N301" s="53"/>
      <c r="O301" s="53"/>
      <c r="P301" s="53"/>
      <c r="Q301" s="63" t="s">
        <v>80</v>
      </c>
      <c r="R301" s="63"/>
      <c r="S301" s="63"/>
      <c r="T301" s="63"/>
      <c r="U301" s="63"/>
      <c r="V301" s="63" t="s">
        <v>81</v>
      </c>
      <c r="W301" s="63"/>
      <c r="X301" s="63"/>
      <c r="Y301" s="63"/>
      <c r="Z301" s="63" t="s">
        <v>82</v>
      </c>
      <c r="AA301" s="63"/>
      <c r="AB301" s="63"/>
      <c r="AC301" s="63"/>
      <c r="AD301" s="63"/>
      <c r="AE301" s="63" t="s">
        <v>83</v>
      </c>
      <c r="AF301" s="63"/>
      <c r="AG301" s="63"/>
      <c r="AH301" s="63"/>
      <c r="AI301" s="63"/>
      <c r="AJ301" s="85" t="s">
        <v>101</v>
      </c>
      <c r="AK301" s="63"/>
      <c r="AL301" s="63"/>
      <c r="AM301" s="63"/>
      <c r="AN301" s="63"/>
      <c r="AO301" s="63" t="s">
        <v>84</v>
      </c>
      <c r="AP301" s="63"/>
      <c r="AQ301" s="63"/>
      <c r="AR301" s="63"/>
      <c r="AS301" s="63"/>
      <c r="AT301" s="85" t="s">
        <v>102</v>
      </c>
      <c r="AU301" s="63"/>
      <c r="AV301" s="63"/>
      <c r="AW301" s="63"/>
      <c r="AX301" s="63" t="s">
        <v>85</v>
      </c>
      <c r="AY301" s="63"/>
      <c r="AZ301" s="63"/>
      <c r="BA301" s="63"/>
      <c r="BB301" s="63"/>
      <c r="BC301" s="63" t="s">
        <v>86</v>
      </c>
      <c r="BD301" s="63"/>
      <c r="BE301" s="63"/>
      <c r="BF301" s="63"/>
      <c r="BG301" s="63"/>
      <c r="BH301" s="85" t="s">
        <v>101</v>
      </c>
      <c r="BI301" s="63"/>
      <c r="BJ301" s="63"/>
      <c r="BK301" s="63"/>
      <c r="BL301" s="63"/>
      <c r="CA301" s="20" t="s">
        <v>52</v>
      </c>
    </row>
    <row r="302" spans="1:79" s="21" customFormat="1" ht="12.75" customHeight="1" x14ac:dyDescent="0.25">
      <c r="A302" s="59">
        <v>2111</v>
      </c>
      <c r="B302" s="59"/>
      <c r="C302" s="59"/>
      <c r="D302" s="59"/>
      <c r="E302" s="59"/>
      <c r="F302" s="59"/>
      <c r="G302" s="65" t="s">
        <v>179</v>
      </c>
      <c r="H302" s="66"/>
      <c r="I302" s="66"/>
      <c r="J302" s="66"/>
      <c r="K302" s="66"/>
      <c r="L302" s="66"/>
      <c r="M302" s="66"/>
      <c r="N302" s="66"/>
      <c r="O302" s="66"/>
      <c r="P302" s="67"/>
      <c r="Q302" s="52">
        <v>3105542</v>
      </c>
      <c r="R302" s="52"/>
      <c r="S302" s="52"/>
      <c r="T302" s="52"/>
      <c r="U302" s="52"/>
      <c r="V302" s="52">
        <v>0</v>
      </c>
      <c r="W302" s="52"/>
      <c r="X302" s="52"/>
      <c r="Y302" s="52"/>
      <c r="Z302" s="52">
        <v>0</v>
      </c>
      <c r="AA302" s="52"/>
      <c r="AB302" s="52"/>
      <c r="AC302" s="52"/>
      <c r="AD302" s="52"/>
      <c r="AE302" s="52">
        <v>0</v>
      </c>
      <c r="AF302" s="52"/>
      <c r="AG302" s="52"/>
      <c r="AH302" s="52"/>
      <c r="AI302" s="52"/>
      <c r="AJ302" s="52">
        <f t="shared" ref="AJ302:AJ311" si="37">IF(ISNUMBER(Q302),Q302,0)-IF(ISNUMBER(Z302),Z302,0)</f>
        <v>3105542</v>
      </c>
      <c r="AK302" s="52"/>
      <c r="AL302" s="52"/>
      <c r="AM302" s="52"/>
      <c r="AN302" s="52"/>
      <c r="AO302" s="52">
        <v>3757524</v>
      </c>
      <c r="AP302" s="52"/>
      <c r="AQ302" s="52"/>
      <c r="AR302" s="52"/>
      <c r="AS302" s="52"/>
      <c r="AT302" s="52">
        <f t="shared" ref="AT302:AT311" si="38">IF(ISNUMBER(V302),V302,0)-IF(ISNUMBER(Z302),Z302,0)-IF(ISNUMBER(AE302),AE302,0)</f>
        <v>0</v>
      </c>
      <c r="AU302" s="52"/>
      <c r="AV302" s="52"/>
      <c r="AW302" s="52"/>
      <c r="AX302" s="52">
        <v>0</v>
      </c>
      <c r="AY302" s="52"/>
      <c r="AZ302" s="52"/>
      <c r="BA302" s="52"/>
      <c r="BB302" s="52"/>
      <c r="BC302" s="52">
        <v>0</v>
      </c>
      <c r="BD302" s="52"/>
      <c r="BE302" s="52"/>
      <c r="BF302" s="52"/>
      <c r="BG302" s="52"/>
      <c r="BH302" s="52">
        <f t="shared" ref="BH302:BH311" si="39">IF(ISNUMBER(AO302),AO302,0)-IF(ISNUMBER(AX302),AX302,0)</f>
        <v>3757524</v>
      </c>
      <c r="BI302" s="52"/>
      <c r="BJ302" s="52"/>
      <c r="BK302" s="52"/>
      <c r="BL302" s="52"/>
      <c r="CA302" s="21" t="s">
        <v>53</v>
      </c>
    </row>
    <row r="303" spans="1:79" s="21" customFormat="1" ht="12.75" customHeight="1" x14ac:dyDescent="0.25">
      <c r="A303" s="59">
        <v>2120</v>
      </c>
      <c r="B303" s="59"/>
      <c r="C303" s="59"/>
      <c r="D303" s="59"/>
      <c r="E303" s="59"/>
      <c r="F303" s="59"/>
      <c r="G303" s="65" t="s">
        <v>180</v>
      </c>
      <c r="H303" s="66"/>
      <c r="I303" s="66"/>
      <c r="J303" s="66"/>
      <c r="K303" s="66"/>
      <c r="L303" s="66"/>
      <c r="M303" s="66"/>
      <c r="N303" s="66"/>
      <c r="O303" s="66"/>
      <c r="P303" s="67"/>
      <c r="Q303" s="52">
        <v>683219</v>
      </c>
      <c r="R303" s="52"/>
      <c r="S303" s="52"/>
      <c r="T303" s="52"/>
      <c r="U303" s="52"/>
      <c r="V303" s="52">
        <v>0</v>
      </c>
      <c r="W303" s="52"/>
      <c r="X303" s="52"/>
      <c r="Y303" s="52"/>
      <c r="Z303" s="52">
        <v>0</v>
      </c>
      <c r="AA303" s="52"/>
      <c r="AB303" s="52"/>
      <c r="AC303" s="52"/>
      <c r="AD303" s="52"/>
      <c r="AE303" s="52">
        <v>0</v>
      </c>
      <c r="AF303" s="52"/>
      <c r="AG303" s="52"/>
      <c r="AH303" s="52"/>
      <c r="AI303" s="52"/>
      <c r="AJ303" s="52">
        <f t="shared" si="37"/>
        <v>683219</v>
      </c>
      <c r="AK303" s="52"/>
      <c r="AL303" s="52"/>
      <c r="AM303" s="52"/>
      <c r="AN303" s="52"/>
      <c r="AO303" s="52">
        <v>826656</v>
      </c>
      <c r="AP303" s="52"/>
      <c r="AQ303" s="52"/>
      <c r="AR303" s="52"/>
      <c r="AS303" s="52"/>
      <c r="AT303" s="52">
        <f t="shared" si="38"/>
        <v>0</v>
      </c>
      <c r="AU303" s="52"/>
      <c r="AV303" s="52"/>
      <c r="AW303" s="52"/>
      <c r="AX303" s="52">
        <v>0</v>
      </c>
      <c r="AY303" s="52"/>
      <c r="AZ303" s="52"/>
      <c r="BA303" s="52"/>
      <c r="BB303" s="52"/>
      <c r="BC303" s="52">
        <v>0</v>
      </c>
      <c r="BD303" s="52"/>
      <c r="BE303" s="52"/>
      <c r="BF303" s="52"/>
      <c r="BG303" s="52"/>
      <c r="BH303" s="52">
        <f t="shared" si="39"/>
        <v>826656</v>
      </c>
      <c r="BI303" s="52"/>
      <c r="BJ303" s="52"/>
      <c r="BK303" s="52"/>
      <c r="BL303" s="52"/>
    </row>
    <row r="304" spans="1:79" s="21" customFormat="1" ht="25" customHeight="1" x14ac:dyDescent="0.25">
      <c r="A304" s="59">
        <v>2210</v>
      </c>
      <c r="B304" s="59"/>
      <c r="C304" s="59"/>
      <c r="D304" s="59"/>
      <c r="E304" s="59"/>
      <c r="F304" s="59"/>
      <c r="G304" s="65" t="s">
        <v>181</v>
      </c>
      <c r="H304" s="66"/>
      <c r="I304" s="66"/>
      <c r="J304" s="66"/>
      <c r="K304" s="66"/>
      <c r="L304" s="66"/>
      <c r="M304" s="66"/>
      <c r="N304" s="66"/>
      <c r="O304" s="66"/>
      <c r="P304" s="67"/>
      <c r="Q304" s="52">
        <v>444091</v>
      </c>
      <c r="R304" s="52"/>
      <c r="S304" s="52"/>
      <c r="T304" s="52"/>
      <c r="U304" s="52"/>
      <c r="V304" s="52">
        <v>0</v>
      </c>
      <c r="W304" s="52"/>
      <c r="X304" s="52"/>
      <c r="Y304" s="52"/>
      <c r="Z304" s="52">
        <v>0</v>
      </c>
      <c r="AA304" s="52"/>
      <c r="AB304" s="52"/>
      <c r="AC304" s="52"/>
      <c r="AD304" s="52"/>
      <c r="AE304" s="52">
        <v>0</v>
      </c>
      <c r="AF304" s="52"/>
      <c r="AG304" s="52"/>
      <c r="AH304" s="52"/>
      <c r="AI304" s="52"/>
      <c r="AJ304" s="52">
        <f t="shared" si="37"/>
        <v>444091</v>
      </c>
      <c r="AK304" s="52"/>
      <c r="AL304" s="52"/>
      <c r="AM304" s="52"/>
      <c r="AN304" s="52"/>
      <c r="AO304" s="52">
        <v>203136</v>
      </c>
      <c r="AP304" s="52"/>
      <c r="AQ304" s="52"/>
      <c r="AR304" s="52"/>
      <c r="AS304" s="52"/>
      <c r="AT304" s="52">
        <f t="shared" si="38"/>
        <v>0</v>
      </c>
      <c r="AU304" s="52"/>
      <c r="AV304" s="52"/>
      <c r="AW304" s="52"/>
      <c r="AX304" s="52">
        <v>0</v>
      </c>
      <c r="AY304" s="52"/>
      <c r="AZ304" s="52"/>
      <c r="BA304" s="52"/>
      <c r="BB304" s="52"/>
      <c r="BC304" s="52">
        <v>0</v>
      </c>
      <c r="BD304" s="52"/>
      <c r="BE304" s="52"/>
      <c r="BF304" s="52"/>
      <c r="BG304" s="52"/>
      <c r="BH304" s="52">
        <f t="shared" si="39"/>
        <v>203136</v>
      </c>
      <c r="BI304" s="52"/>
      <c r="BJ304" s="52"/>
      <c r="BK304" s="52"/>
      <c r="BL304" s="52"/>
    </row>
    <row r="305" spans="1:79" s="21" customFormat="1" ht="25" customHeight="1" x14ac:dyDescent="0.25">
      <c r="A305" s="59">
        <v>2240</v>
      </c>
      <c r="B305" s="59"/>
      <c r="C305" s="59"/>
      <c r="D305" s="59"/>
      <c r="E305" s="59"/>
      <c r="F305" s="59"/>
      <c r="G305" s="65" t="s">
        <v>182</v>
      </c>
      <c r="H305" s="66"/>
      <c r="I305" s="66"/>
      <c r="J305" s="66"/>
      <c r="K305" s="66"/>
      <c r="L305" s="66"/>
      <c r="M305" s="66"/>
      <c r="N305" s="66"/>
      <c r="O305" s="66"/>
      <c r="P305" s="67"/>
      <c r="Q305" s="52">
        <v>338770</v>
      </c>
      <c r="R305" s="52"/>
      <c r="S305" s="52"/>
      <c r="T305" s="52"/>
      <c r="U305" s="52"/>
      <c r="V305" s="52">
        <v>1300</v>
      </c>
      <c r="W305" s="52"/>
      <c r="X305" s="52"/>
      <c r="Y305" s="52"/>
      <c r="Z305" s="52">
        <v>1300</v>
      </c>
      <c r="AA305" s="52"/>
      <c r="AB305" s="52"/>
      <c r="AC305" s="52"/>
      <c r="AD305" s="52"/>
      <c r="AE305" s="52">
        <v>0</v>
      </c>
      <c r="AF305" s="52"/>
      <c r="AG305" s="52"/>
      <c r="AH305" s="52"/>
      <c r="AI305" s="52"/>
      <c r="AJ305" s="52">
        <f t="shared" si="37"/>
        <v>337470</v>
      </c>
      <c r="AK305" s="52"/>
      <c r="AL305" s="52"/>
      <c r="AM305" s="52"/>
      <c r="AN305" s="52"/>
      <c r="AO305" s="52">
        <v>343000</v>
      </c>
      <c r="AP305" s="52"/>
      <c r="AQ305" s="52"/>
      <c r="AR305" s="52"/>
      <c r="AS305" s="52"/>
      <c r="AT305" s="52">
        <f t="shared" si="38"/>
        <v>0</v>
      </c>
      <c r="AU305" s="52"/>
      <c r="AV305" s="52"/>
      <c r="AW305" s="52"/>
      <c r="AX305" s="52">
        <v>0</v>
      </c>
      <c r="AY305" s="52"/>
      <c r="AZ305" s="52"/>
      <c r="BA305" s="52"/>
      <c r="BB305" s="52"/>
      <c r="BC305" s="52">
        <v>0</v>
      </c>
      <c r="BD305" s="52"/>
      <c r="BE305" s="52"/>
      <c r="BF305" s="52"/>
      <c r="BG305" s="52"/>
      <c r="BH305" s="52">
        <f t="shared" si="39"/>
        <v>343000</v>
      </c>
      <c r="BI305" s="52"/>
      <c r="BJ305" s="52"/>
      <c r="BK305" s="52"/>
      <c r="BL305" s="52"/>
    </row>
    <row r="306" spans="1:79" s="21" customFormat="1" ht="12.75" customHeight="1" x14ac:dyDescent="0.25">
      <c r="A306" s="59">
        <v>2271</v>
      </c>
      <c r="B306" s="59"/>
      <c r="C306" s="59"/>
      <c r="D306" s="59"/>
      <c r="E306" s="59"/>
      <c r="F306" s="59"/>
      <c r="G306" s="65" t="s">
        <v>183</v>
      </c>
      <c r="H306" s="66"/>
      <c r="I306" s="66"/>
      <c r="J306" s="66"/>
      <c r="K306" s="66"/>
      <c r="L306" s="66"/>
      <c r="M306" s="66"/>
      <c r="N306" s="66"/>
      <c r="O306" s="66"/>
      <c r="P306" s="67"/>
      <c r="Q306" s="52">
        <v>628430</v>
      </c>
      <c r="R306" s="52"/>
      <c r="S306" s="52"/>
      <c r="T306" s="52"/>
      <c r="U306" s="52"/>
      <c r="V306" s="52">
        <v>0</v>
      </c>
      <c r="W306" s="52"/>
      <c r="X306" s="52"/>
      <c r="Y306" s="52"/>
      <c r="Z306" s="52">
        <v>0</v>
      </c>
      <c r="AA306" s="52"/>
      <c r="AB306" s="52"/>
      <c r="AC306" s="52"/>
      <c r="AD306" s="52"/>
      <c r="AE306" s="52">
        <v>0</v>
      </c>
      <c r="AF306" s="52"/>
      <c r="AG306" s="52"/>
      <c r="AH306" s="52"/>
      <c r="AI306" s="52"/>
      <c r="AJ306" s="52">
        <f t="shared" si="37"/>
        <v>628430</v>
      </c>
      <c r="AK306" s="52"/>
      <c r="AL306" s="52"/>
      <c r="AM306" s="52"/>
      <c r="AN306" s="52"/>
      <c r="AO306" s="52">
        <v>640500</v>
      </c>
      <c r="AP306" s="52"/>
      <c r="AQ306" s="52"/>
      <c r="AR306" s="52"/>
      <c r="AS306" s="52"/>
      <c r="AT306" s="52">
        <f t="shared" si="38"/>
        <v>0</v>
      </c>
      <c r="AU306" s="52"/>
      <c r="AV306" s="52"/>
      <c r="AW306" s="52"/>
      <c r="AX306" s="52">
        <v>0</v>
      </c>
      <c r="AY306" s="52"/>
      <c r="AZ306" s="52"/>
      <c r="BA306" s="52"/>
      <c r="BB306" s="52"/>
      <c r="BC306" s="52">
        <v>0</v>
      </c>
      <c r="BD306" s="52"/>
      <c r="BE306" s="52"/>
      <c r="BF306" s="52"/>
      <c r="BG306" s="52"/>
      <c r="BH306" s="52">
        <f t="shared" si="39"/>
        <v>640500</v>
      </c>
      <c r="BI306" s="52"/>
      <c r="BJ306" s="52"/>
      <c r="BK306" s="52"/>
      <c r="BL306" s="52"/>
    </row>
    <row r="307" spans="1:79" s="21" customFormat="1" ht="25" customHeight="1" x14ac:dyDescent="0.25">
      <c r="A307" s="59">
        <v>2272</v>
      </c>
      <c r="B307" s="59"/>
      <c r="C307" s="59"/>
      <c r="D307" s="59"/>
      <c r="E307" s="59"/>
      <c r="F307" s="59"/>
      <c r="G307" s="65" t="s">
        <v>184</v>
      </c>
      <c r="H307" s="66"/>
      <c r="I307" s="66"/>
      <c r="J307" s="66"/>
      <c r="K307" s="66"/>
      <c r="L307" s="66"/>
      <c r="M307" s="66"/>
      <c r="N307" s="66"/>
      <c r="O307" s="66"/>
      <c r="P307" s="67"/>
      <c r="Q307" s="52">
        <v>7726</v>
      </c>
      <c r="R307" s="52"/>
      <c r="S307" s="52"/>
      <c r="T307" s="52"/>
      <c r="U307" s="52"/>
      <c r="V307" s="52">
        <v>0</v>
      </c>
      <c r="W307" s="52"/>
      <c r="X307" s="52"/>
      <c r="Y307" s="52"/>
      <c r="Z307" s="52">
        <v>0</v>
      </c>
      <c r="AA307" s="52"/>
      <c r="AB307" s="52"/>
      <c r="AC307" s="52"/>
      <c r="AD307" s="52"/>
      <c r="AE307" s="52">
        <v>0</v>
      </c>
      <c r="AF307" s="52"/>
      <c r="AG307" s="52"/>
      <c r="AH307" s="52"/>
      <c r="AI307" s="52"/>
      <c r="AJ307" s="52">
        <f t="shared" si="37"/>
        <v>7726</v>
      </c>
      <c r="AK307" s="52"/>
      <c r="AL307" s="52"/>
      <c r="AM307" s="52"/>
      <c r="AN307" s="52"/>
      <c r="AO307" s="52">
        <v>6906</v>
      </c>
      <c r="AP307" s="52"/>
      <c r="AQ307" s="52"/>
      <c r="AR307" s="52"/>
      <c r="AS307" s="52"/>
      <c r="AT307" s="52">
        <f t="shared" si="38"/>
        <v>0</v>
      </c>
      <c r="AU307" s="52"/>
      <c r="AV307" s="52"/>
      <c r="AW307" s="52"/>
      <c r="AX307" s="52">
        <v>0</v>
      </c>
      <c r="AY307" s="52"/>
      <c r="AZ307" s="52"/>
      <c r="BA307" s="52"/>
      <c r="BB307" s="52"/>
      <c r="BC307" s="52">
        <v>0</v>
      </c>
      <c r="BD307" s="52"/>
      <c r="BE307" s="52"/>
      <c r="BF307" s="52"/>
      <c r="BG307" s="52"/>
      <c r="BH307" s="52">
        <f t="shared" si="39"/>
        <v>6906</v>
      </c>
      <c r="BI307" s="52"/>
      <c r="BJ307" s="52"/>
      <c r="BK307" s="52"/>
      <c r="BL307" s="52"/>
    </row>
    <row r="308" spans="1:79" s="21" customFormat="1" ht="12.75" customHeight="1" x14ac:dyDescent="0.25">
      <c r="A308" s="59">
        <v>2273</v>
      </c>
      <c r="B308" s="59"/>
      <c r="C308" s="59"/>
      <c r="D308" s="59"/>
      <c r="E308" s="59"/>
      <c r="F308" s="59"/>
      <c r="G308" s="65" t="s">
        <v>185</v>
      </c>
      <c r="H308" s="66"/>
      <c r="I308" s="66"/>
      <c r="J308" s="66"/>
      <c r="K308" s="66"/>
      <c r="L308" s="66"/>
      <c r="M308" s="66"/>
      <c r="N308" s="66"/>
      <c r="O308" s="66"/>
      <c r="P308" s="67"/>
      <c r="Q308" s="52">
        <v>230000</v>
      </c>
      <c r="R308" s="52"/>
      <c r="S308" s="52"/>
      <c r="T308" s="52"/>
      <c r="U308" s="52"/>
      <c r="V308" s="52">
        <v>0</v>
      </c>
      <c r="W308" s="52"/>
      <c r="X308" s="52"/>
      <c r="Y308" s="52"/>
      <c r="Z308" s="52">
        <v>0</v>
      </c>
      <c r="AA308" s="52"/>
      <c r="AB308" s="52"/>
      <c r="AC308" s="52"/>
      <c r="AD308" s="52"/>
      <c r="AE308" s="52">
        <v>0</v>
      </c>
      <c r="AF308" s="52"/>
      <c r="AG308" s="52"/>
      <c r="AH308" s="52"/>
      <c r="AI308" s="52"/>
      <c r="AJ308" s="52">
        <f t="shared" si="37"/>
        <v>230000</v>
      </c>
      <c r="AK308" s="52"/>
      <c r="AL308" s="52"/>
      <c r="AM308" s="52"/>
      <c r="AN308" s="52"/>
      <c r="AO308" s="52">
        <v>191040</v>
      </c>
      <c r="AP308" s="52"/>
      <c r="AQ308" s="52"/>
      <c r="AR308" s="52"/>
      <c r="AS308" s="52"/>
      <c r="AT308" s="52">
        <f t="shared" si="38"/>
        <v>0</v>
      </c>
      <c r="AU308" s="52"/>
      <c r="AV308" s="52"/>
      <c r="AW308" s="52"/>
      <c r="AX308" s="52">
        <v>0</v>
      </c>
      <c r="AY308" s="52"/>
      <c r="AZ308" s="52"/>
      <c r="BA308" s="52"/>
      <c r="BB308" s="52"/>
      <c r="BC308" s="52">
        <v>0</v>
      </c>
      <c r="BD308" s="52"/>
      <c r="BE308" s="52"/>
      <c r="BF308" s="52"/>
      <c r="BG308" s="52"/>
      <c r="BH308" s="52">
        <f t="shared" si="39"/>
        <v>191040</v>
      </c>
      <c r="BI308" s="52"/>
      <c r="BJ308" s="52"/>
      <c r="BK308" s="52"/>
      <c r="BL308" s="52"/>
    </row>
    <row r="309" spans="1:79" s="21" customFormat="1" ht="25" customHeight="1" x14ac:dyDescent="0.25">
      <c r="A309" s="59">
        <v>2275</v>
      </c>
      <c r="B309" s="59"/>
      <c r="C309" s="59"/>
      <c r="D309" s="59"/>
      <c r="E309" s="59"/>
      <c r="F309" s="59"/>
      <c r="G309" s="65" t="s">
        <v>186</v>
      </c>
      <c r="H309" s="66"/>
      <c r="I309" s="66"/>
      <c r="J309" s="66"/>
      <c r="K309" s="66"/>
      <c r="L309" s="66"/>
      <c r="M309" s="66"/>
      <c r="N309" s="66"/>
      <c r="O309" s="66"/>
      <c r="P309" s="67"/>
      <c r="Q309" s="52">
        <v>3090</v>
      </c>
      <c r="R309" s="52"/>
      <c r="S309" s="52"/>
      <c r="T309" s="52"/>
      <c r="U309" s="52"/>
      <c r="V309" s="52">
        <v>0</v>
      </c>
      <c r="W309" s="52"/>
      <c r="X309" s="52"/>
      <c r="Y309" s="52"/>
      <c r="Z309" s="52">
        <v>0</v>
      </c>
      <c r="AA309" s="52"/>
      <c r="AB309" s="52"/>
      <c r="AC309" s="52"/>
      <c r="AD309" s="52"/>
      <c r="AE309" s="52">
        <v>0</v>
      </c>
      <c r="AF309" s="52"/>
      <c r="AG309" s="52"/>
      <c r="AH309" s="52"/>
      <c r="AI309" s="52"/>
      <c r="AJ309" s="52">
        <f t="shared" si="37"/>
        <v>3090</v>
      </c>
      <c r="AK309" s="52"/>
      <c r="AL309" s="52"/>
      <c r="AM309" s="52"/>
      <c r="AN309" s="52"/>
      <c r="AO309" s="52">
        <v>3080</v>
      </c>
      <c r="AP309" s="52"/>
      <c r="AQ309" s="52"/>
      <c r="AR309" s="52"/>
      <c r="AS309" s="52"/>
      <c r="AT309" s="52">
        <f t="shared" si="38"/>
        <v>0</v>
      </c>
      <c r="AU309" s="52"/>
      <c r="AV309" s="52"/>
      <c r="AW309" s="52"/>
      <c r="AX309" s="52">
        <v>0</v>
      </c>
      <c r="AY309" s="52"/>
      <c r="AZ309" s="52"/>
      <c r="BA309" s="52"/>
      <c r="BB309" s="52"/>
      <c r="BC309" s="52">
        <v>0</v>
      </c>
      <c r="BD309" s="52"/>
      <c r="BE309" s="52"/>
      <c r="BF309" s="52"/>
      <c r="BG309" s="52"/>
      <c r="BH309" s="52">
        <f t="shared" si="39"/>
        <v>3080</v>
      </c>
      <c r="BI309" s="52"/>
      <c r="BJ309" s="52"/>
      <c r="BK309" s="52"/>
      <c r="BL309" s="52"/>
    </row>
    <row r="310" spans="1:79" s="21" customFormat="1" ht="50.15" customHeight="1" x14ac:dyDescent="0.25">
      <c r="A310" s="59">
        <v>2282</v>
      </c>
      <c r="B310" s="59"/>
      <c r="C310" s="59"/>
      <c r="D310" s="59"/>
      <c r="E310" s="59"/>
      <c r="F310" s="59"/>
      <c r="G310" s="65" t="s">
        <v>187</v>
      </c>
      <c r="H310" s="66"/>
      <c r="I310" s="66"/>
      <c r="J310" s="66"/>
      <c r="K310" s="66"/>
      <c r="L310" s="66"/>
      <c r="M310" s="66"/>
      <c r="N310" s="66"/>
      <c r="O310" s="66"/>
      <c r="P310" s="67"/>
      <c r="Q310" s="52">
        <v>5000</v>
      </c>
      <c r="R310" s="52"/>
      <c r="S310" s="52"/>
      <c r="T310" s="52"/>
      <c r="U310" s="52"/>
      <c r="V310" s="52">
        <v>0</v>
      </c>
      <c r="W310" s="52"/>
      <c r="X310" s="52"/>
      <c r="Y310" s="52"/>
      <c r="Z310" s="52">
        <v>0</v>
      </c>
      <c r="AA310" s="52"/>
      <c r="AB310" s="52"/>
      <c r="AC310" s="52"/>
      <c r="AD310" s="52"/>
      <c r="AE310" s="52">
        <v>0</v>
      </c>
      <c r="AF310" s="52"/>
      <c r="AG310" s="52"/>
      <c r="AH310" s="52"/>
      <c r="AI310" s="52"/>
      <c r="AJ310" s="52">
        <f t="shared" si="37"/>
        <v>5000</v>
      </c>
      <c r="AK310" s="52"/>
      <c r="AL310" s="52"/>
      <c r="AM310" s="52"/>
      <c r="AN310" s="52"/>
      <c r="AO310" s="52">
        <v>5000</v>
      </c>
      <c r="AP310" s="52"/>
      <c r="AQ310" s="52"/>
      <c r="AR310" s="52"/>
      <c r="AS310" s="52"/>
      <c r="AT310" s="52">
        <f t="shared" si="38"/>
        <v>0</v>
      </c>
      <c r="AU310" s="52"/>
      <c r="AV310" s="52"/>
      <c r="AW310" s="52"/>
      <c r="AX310" s="52">
        <v>0</v>
      </c>
      <c r="AY310" s="52"/>
      <c r="AZ310" s="52"/>
      <c r="BA310" s="52"/>
      <c r="BB310" s="52"/>
      <c r="BC310" s="52">
        <v>0</v>
      </c>
      <c r="BD310" s="52"/>
      <c r="BE310" s="52"/>
      <c r="BF310" s="52"/>
      <c r="BG310" s="52"/>
      <c r="BH310" s="52">
        <f t="shared" si="39"/>
        <v>5000</v>
      </c>
      <c r="BI310" s="52"/>
      <c r="BJ310" s="52"/>
      <c r="BK310" s="52"/>
      <c r="BL310" s="52"/>
    </row>
    <row r="311" spans="1:79" s="22" customFormat="1" ht="12.75" customHeight="1" x14ac:dyDescent="0.25">
      <c r="A311" s="54"/>
      <c r="B311" s="54"/>
      <c r="C311" s="54"/>
      <c r="D311" s="54"/>
      <c r="E311" s="54"/>
      <c r="F311" s="54"/>
      <c r="G311" s="60" t="s">
        <v>147</v>
      </c>
      <c r="H311" s="61"/>
      <c r="I311" s="61"/>
      <c r="J311" s="61"/>
      <c r="K311" s="61"/>
      <c r="L311" s="61"/>
      <c r="M311" s="61"/>
      <c r="N311" s="61"/>
      <c r="O311" s="61"/>
      <c r="P311" s="62"/>
      <c r="Q311" s="58">
        <v>5445868</v>
      </c>
      <c r="R311" s="58"/>
      <c r="S311" s="58"/>
      <c r="T311" s="58"/>
      <c r="U311" s="58"/>
      <c r="V311" s="58">
        <f>V305</f>
        <v>1300</v>
      </c>
      <c r="W311" s="58"/>
      <c r="X311" s="58"/>
      <c r="Y311" s="58"/>
      <c r="Z311" s="58">
        <v>1300</v>
      </c>
      <c r="AA311" s="58"/>
      <c r="AB311" s="58"/>
      <c r="AC311" s="58"/>
      <c r="AD311" s="58"/>
      <c r="AE311" s="58">
        <v>0</v>
      </c>
      <c r="AF311" s="58"/>
      <c r="AG311" s="58"/>
      <c r="AH311" s="58"/>
      <c r="AI311" s="58"/>
      <c r="AJ311" s="58">
        <f t="shared" si="37"/>
        <v>5444568</v>
      </c>
      <c r="AK311" s="58"/>
      <c r="AL311" s="58"/>
      <c r="AM311" s="58"/>
      <c r="AN311" s="58"/>
      <c r="AO311" s="58">
        <v>5976842</v>
      </c>
      <c r="AP311" s="58"/>
      <c r="AQ311" s="58"/>
      <c r="AR311" s="58"/>
      <c r="AS311" s="58"/>
      <c r="AT311" s="58">
        <f t="shared" si="38"/>
        <v>0</v>
      </c>
      <c r="AU311" s="58"/>
      <c r="AV311" s="58"/>
      <c r="AW311" s="58"/>
      <c r="AX311" s="58">
        <v>0</v>
      </c>
      <c r="AY311" s="58"/>
      <c r="AZ311" s="58"/>
      <c r="BA311" s="58"/>
      <c r="BB311" s="58"/>
      <c r="BC311" s="58">
        <v>0</v>
      </c>
      <c r="BD311" s="58"/>
      <c r="BE311" s="58"/>
      <c r="BF311" s="58"/>
      <c r="BG311" s="58"/>
      <c r="BH311" s="58">
        <f t="shared" si="39"/>
        <v>5976842</v>
      </c>
      <c r="BI311" s="58"/>
      <c r="BJ311" s="58"/>
      <c r="BK311" s="58"/>
      <c r="BL311" s="58"/>
    </row>
    <row r="312" spans="1:79" s="20" customFormat="1" ht="13" x14ac:dyDescent="0.3"/>
    <row r="313" spans="1:79" s="20" customFormat="1" ht="14.25" customHeight="1" x14ac:dyDescent="0.3">
      <c r="A313" s="133" t="s">
        <v>258</v>
      </c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  <c r="AG313" s="133"/>
      <c r="AH313" s="133"/>
      <c r="AI313" s="133"/>
      <c r="AJ313" s="133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  <c r="BE313" s="133"/>
      <c r="BF313" s="133"/>
      <c r="BG313" s="133"/>
      <c r="BH313" s="133"/>
      <c r="BI313" s="133"/>
      <c r="BJ313" s="133"/>
      <c r="BK313" s="133"/>
      <c r="BL313" s="133"/>
    </row>
    <row r="314" spans="1:79" s="20" customFormat="1" ht="15" customHeight="1" x14ac:dyDescent="0.3">
      <c r="A314" s="134" t="s">
        <v>251</v>
      </c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</row>
    <row r="315" spans="1:79" s="20" customFormat="1" ht="43" customHeight="1" x14ac:dyDescent="0.3">
      <c r="A315" s="135" t="s">
        <v>135</v>
      </c>
      <c r="B315" s="135"/>
      <c r="C315" s="135"/>
      <c r="D315" s="135"/>
      <c r="E315" s="135"/>
      <c r="F315" s="135"/>
      <c r="G315" s="68" t="s">
        <v>19</v>
      </c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 t="s">
        <v>15</v>
      </c>
      <c r="U315" s="68"/>
      <c r="V315" s="68"/>
      <c r="W315" s="68"/>
      <c r="X315" s="68"/>
      <c r="Y315" s="68"/>
      <c r="Z315" s="68" t="s">
        <v>14</v>
      </c>
      <c r="AA315" s="68"/>
      <c r="AB315" s="68"/>
      <c r="AC315" s="68"/>
      <c r="AD315" s="68"/>
      <c r="AE315" s="68" t="s">
        <v>254</v>
      </c>
      <c r="AF315" s="68"/>
      <c r="AG315" s="68"/>
      <c r="AH315" s="68"/>
      <c r="AI315" s="68"/>
      <c r="AJ315" s="68"/>
      <c r="AK315" s="68" t="s">
        <v>259</v>
      </c>
      <c r="AL315" s="68"/>
      <c r="AM315" s="68"/>
      <c r="AN315" s="68"/>
      <c r="AO315" s="68"/>
      <c r="AP315" s="68"/>
      <c r="AQ315" s="68" t="s">
        <v>271</v>
      </c>
      <c r="AR315" s="68"/>
      <c r="AS315" s="68"/>
      <c r="AT315" s="68"/>
      <c r="AU315" s="68"/>
      <c r="AV315" s="68"/>
      <c r="AW315" s="68" t="s">
        <v>18</v>
      </c>
      <c r="AX315" s="68"/>
      <c r="AY315" s="68"/>
      <c r="AZ315" s="68"/>
      <c r="BA315" s="68"/>
      <c r="BB315" s="68"/>
      <c r="BC315" s="68"/>
      <c r="BD315" s="68"/>
      <c r="BE315" s="68" t="s">
        <v>156</v>
      </c>
      <c r="BF315" s="68"/>
      <c r="BG315" s="68"/>
      <c r="BH315" s="68"/>
      <c r="BI315" s="68"/>
      <c r="BJ315" s="68"/>
      <c r="BK315" s="68"/>
      <c r="BL315" s="68"/>
    </row>
    <row r="316" spans="1:79" s="20" customFormat="1" ht="7" customHeight="1" x14ac:dyDescent="0.3">
      <c r="A316" s="135"/>
      <c r="B316" s="135"/>
      <c r="C316" s="135"/>
      <c r="D316" s="135"/>
      <c r="E316" s="135"/>
      <c r="F316" s="135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</row>
    <row r="317" spans="1:79" s="25" customFormat="1" ht="15" customHeight="1" x14ac:dyDescent="0.25">
      <c r="A317" s="64">
        <v>1</v>
      </c>
      <c r="B317" s="64"/>
      <c r="C317" s="64"/>
      <c r="D317" s="64"/>
      <c r="E317" s="64"/>
      <c r="F317" s="64"/>
      <c r="G317" s="64">
        <v>2</v>
      </c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>
        <v>3</v>
      </c>
      <c r="U317" s="64"/>
      <c r="V317" s="64"/>
      <c r="W317" s="64"/>
      <c r="X317" s="64"/>
      <c r="Y317" s="64"/>
      <c r="Z317" s="64">
        <v>4</v>
      </c>
      <c r="AA317" s="64"/>
      <c r="AB317" s="64"/>
      <c r="AC317" s="64"/>
      <c r="AD317" s="64"/>
      <c r="AE317" s="64">
        <v>5</v>
      </c>
      <c r="AF317" s="64"/>
      <c r="AG317" s="64"/>
      <c r="AH317" s="64"/>
      <c r="AI317" s="64"/>
      <c r="AJ317" s="64"/>
      <c r="AK317" s="64">
        <v>6</v>
      </c>
      <c r="AL317" s="64"/>
      <c r="AM317" s="64"/>
      <c r="AN317" s="64"/>
      <c r="AO317" s="64"/>
      <c r="AP317" s="64"/>
      <c r="AQ317" s="64">
        <v>7</v>
      </c>
      <c r="AR317" s="64"/>
      <c r="AS317" s="64"/>
      <c r="AT317" s="64"/>
      <c r="AU317" s="64"/>
      <c r="AV317" s="64"/>
      <c r="AW317" s="64">
        <v>8</v>
      </c>
      <c r="AX317" s="64"/>
      <c r="AY317" s="64"/>
      <c r="AZ317" s="64"/>
      <c r="BA317" s="64"/>
      <c r="BB317" s="64"/>
      <c r="BC317" s="64"/>
      <c r="BD317" s="64"/>
      <c r="BE317" s="64">
        <v>9</v>
      </c>
      <c r="BF317" s="64"/>
      <c r="BG317" s="64"/>
      <c r="BH317" s="64"/>
      <c r="BI317" s="64"/>
      <c r="BJ317" s="64"/>
      <c r="BK317" s="64"/>
      <c r="BL317" s="64"/>
    </row>
    <row r="318" spans="1:79" s="20" customFormat="1" ht="18.75" hidden="1" customHeight="1" x14ac:dyDescent="0.3">
      <c r="A318" s="59" t="s">
        <v>64</v>
      </c>
      <c r="B318" s="59"/>
      <c r="C318" s="59"/>
      <c r="D318" s="59"/>
      <c r="E318" s="59"/>
      <c r="F318" s="59"/>
      <c r="G318" s="53" t="s">
        <v>57</v>
      </c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63" t="s">
        <v>80</v>
      </c>
      <c r="U318" s="63"/>
      <c r="V318" s="63"/>
      <c r="W318" s="63"/>
      <c r="X318" s="63"/>
      <c r="Y318" s="63"/>
      <c r="Z318" s="63" t="s">
        <v>81</v>
      </c>
      <c r="AA318" s="63"/>
      <c r="AB318" s="63"/>
      <c r="AC318" s="63"/>
      <c r="AD318" s="63"/>
      <c r="AE318" s="63" t="s">
        <v>82</v>
      </c>
      <c r="AF318" s="63"/>
      <c r="AG318" s="63"/>
      <c r="AH318" s="63"/>
      <c r="AI318" s="63"/>
      <c r="AJ318" s="63"/>
      <c r="AK318" s="63" t="s">
        <v>83</v>
      </c>
      <c r="AL318" s="63"/>
      <c r="AM318" s="63"/>
      <c r="AN318" s="63"/>
      <c r="AO318" s="63"/>
      <c r="AP318" s="63"/>
      <c r="AQ318" s="63" t="s">
        <v>84</v>
      </c>
      <c r="AR318" s="63"/>
      <c r="AS318" s="63"/>
      <c r="AT318" s="63"/>
      <c r="AU318" s="63"/>
      <c r="AV318" s="63"/>
      <c r="AW318" s="53" t="s">
        <v>87</v>
      </c>
      <c r="AX318" s="53"/>
      <c r="AY318" s="53"/>
      <c r="AZ318" s="53"/>
      <c r="BA318" s="53"/>
      <c r="BB318" s="53"/>
      <c r="BC318" s="53"/>
      <c r="BD318" s="53"/>
      <c r="BE318" s="53" t="s">
        <v>88</v>
      </c>
      <c r="BF318" s="53"/>
      <c r="BG318" s="53"/>
      <c r="BH318" s="53"/>
      <c r="BI318" s="53"/>
      <c r="BJ318" s="53"/>
      <c r="BK318" s="53"/>
      <c r="BL318" s="53"/>
      <c r="CA318" s="20" t="s">
        <v>54</v>
      </c>
    </row>
    <row r="319" spans="1:79" s="21" customFormat="1" ht="12.75" customHeight="1" x14ac:dyDescent="0.25">
      <c r="A319" s="59">
        <v>2111</v>
      </c>
      <c r="B319" s="59"/>
      <c r="C319" s="59"/>
      <c r="D319" s="59"/>
      <c r="E319" s="59"/>
      <c r="F319" s="59"/>
      <c r="G319" s="39" t="s">
        <v>179</v>
      </c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1"/>
      <c r="T319" s="52">
        <v>2954350</v>
      </c>
      <c r="U319" s="52"/>
      <c r="V319" s="52"/>
      <c r="W319" s="52"/>
      <c r="X319" s="52"/>
      <c r="Y319" s="52"/>
      <c r="Z319" s="52">
        <v>2790849.99</v>
      </c>
      <c r="AA319" s="52"/>
      <c r="AB319" s="52"/>
      <c r="AC319" s="52"/>
      <c r="AD319" s="52"/>
      <c r="AE319" s="52">
        <v>0</v>
      </c>
      <c r="AF319" s="52"/>
      <c r="AG319" s="52"/>
      <c r="AH319" s="52"/>
      <c r="AI319" s="52"/>
      <c r="AJ319" s="52"/>
      <c r="AK319" s="52">
        <v>0</v>
      </c>
      <c r="AL319" s="52"/>
      <c r="AM319" s="52"/>
      <c r="AN319" s="52"/>
      <c r="AO319" s="52"/>
      <c r="AP319" s="52"/>
      <c r="AQ319" s="52">
        <v>0</v>
      </c>
      <c r="AR319" s="52"/>
      <c r="AS319" s="52"/>
      <c r="AT319" s="52"/>
      <c r="AU319" s="52"/>
      <c r="AV319" s="52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CA319" s="21" t="s">
        <v>55</v>
      </c>
    </row>
    <row r="320" spans="1:79" s="21" customFormat="1" ht="12.75" customHeight="1" x14ac:dyDescent="0.25">
      <c r="A320" s="59">
        <v>2120</v>
      </c>
      <c r="B320" s="59"/>
      <c r="C320" s="59"/>
      <c r="D320" s="59"/>
      <c r="E320" s="59"/>
      <c r="F320" s="59"/>
      <c r="G320" s="39" t="s">
        <v>180</v>
      </c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1"/>
      <c r="T320" s="52">
        <v>649959</v>
      </c>
      <c r="U320" s="52"/>
      <c r="V320" s="52"/>
      <c r="W320" s="52"/>
      <c r="X320" s="52"/>
      <c r="Y320" s="52"/>
      <c r="Z320" s="52">
        <v>640178.66</v>
      </c>
      <c r="AA320" s="52"/>
      <c r="AB320" s="52"/>
      <c r="AC320" s="52"/>
      <c r="AD320" s="52"/>
      <c r="AE320" s="52">
        <v>0</v>
      </c>
      <c r="AF320" s="52"/>
      <c r="AG320" s="52"/>
      <c r="AH320" s="52"/>
      <c r="AI320" s="52"/>
      <c r="AJ320" s="52"/>
      <c r="AK320" s="52">
        <v>0</v>
      </c>
      <c r="AL320" s="52"/>
      <c r="AM320" s="52"/>
      <c r="AN320" s="52"/>
      <c r="AO320" s="52"/>
      <c r="AP320" s="52"/>
      <c r="AQ320" s="52">
        <v>0</v>
      </c>
      <c r="AR320" s="52"/>
      <c r="AS320" s="52"/>
      <c r="AT320" s="52"/>
      <c r="AU320" s="52"/>
      <c r="AV320" s="52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</row>
    <row r="321" spans="1:64" s="21" customFormat="1" ht="25" customHeight="1" x14ac:dyDescent="0.25">
      <c r="A321" s="59">
        <v>2210</v>
      </c>
      <c r="B321" s="59"/>
      <c r="C321" s="59"/>
      <c r="D321" s="59"/>
      <c r="E321" s="59"/>
      <c r="F321" s="59"/>
      <c r="G321" s="39" t="s">
        <v>181</v>
      </c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1"/>
      <c r="T321" s="52">
        <v>322960</v>
      </c>
      <c r="U321" s="52"/>
      <c r="V321" s="52"/>
      <c r="W321" s="52"/>
      <c r="X321" s="52"/>
      <c r="Y321" s="52"/>
      <c r="Z321" s="52">
        <v>140653.67000000001</v>
      </c>
      <c r="AA321" s="52"/>
      <c r="AB321" s="52"/>
      <c r="AC321" s="52"/>
      <c r="AD321" s="52"/>
      <c r="AE321" s="52">
        <v>0</v>
      </c>
      <c r="AF321" s="52"/>
      <c r="AG321" s="52"/>
      <c r="AH321" s="52"/>
      <c r="AI321" s="52"/>
      <c r="AJ321" s="52"/>
      <c r="AK321" s="52">
        <v>0</v>
      </c>
      <c r="AL321" s="52"/>
      <c r="AM321" s="52"/>
      <c r="AN321" s="52"/>
      <c r="AO321" s="52"/>
      <c r="AP321" s="52"/>
      <c r="AQ321" s="52">
        <v>0</v>
      </c>
      <c r="AR321" s="52"/>
      <c r="AS321" s="52"/>
      <c r="AT321" s="52"/>
      <c r="AU321" s="52"/>
      <c r="AV321" s="52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</row>
    <row r="322" spans="1:64" s="21" customFormat="1" ht="12.75" customHeight="1" x14ac:dyDescent="0.25">
      <c r="A322" s="59">
        <v>2240</v>
      </c>
      <c r="B322" s="59"/>
      <c r="C322" s="59"/>
      <c r="D322" s="59"/>
      <c r="E322" s="59"/>
      <c r="F322" s="59"/>
      <c r="G322" s="39" t="s">
        <v>182</v>
      </c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1"/>
      <c r="T322" s="52">
        <v>274510</v>
      </c>
      <c r="U322" s="52"/>
      <c r="V322" s="52"/>
      <c r="W322" s="52"/>
      <c r="X322" s="52"/>
      <c r="Y322" s="52"/>
      <c r="Z322" s="52">
        <v>258436.01</v>
      </c>
      <c r="AA322" s="52"/>
      <c r="AB322" s="52"/>
      <c r="AC322" s="52"/>
      <c r="AD322" s="52"/>
      <c r="AE322" s="52">
        <v>0</v>
      </c>
      <c r="AF322" s="52"/>
      <c r="AG322" s="52"/>
      <c r="AH322" s="52"/>
      <c r="AI322" s="52"/>
      <c r="AJ322" s="52"/>
      <c r="AK322" s="52">
        <v>0</v>
      </c>
      <c r="AL322" s="52"/>
      <c r="AM322" s="52"/>
      <c r="AN322" s="52"/>
      <c r="AO322" s="52"/>
      <c r="AP322" s="52"/>
      <c r="AQ322" s="52">
        <v>0</v>
      </c>
      <c r="AR322" s="52"/>
      <c r="AS322" s="52"/>
      <c r="AT322" s="52"/>
      <c r="AU322" s="52"/>
      <c r="AV322" s="52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</row>
    <row r="323" spans="1:64" s="21" customFormat="1" ht="12.75" customHeight="1" x14ac:dyDescent="0.25">
      <c r="A323" s="59">
        <v>2271</v>
      </c>
      <c r="B323" s="59"/>
      <c r="C323" s="59"/>
      <c r="D323" s="59"/>
      <c r="E323" s="59"/>
      <c r="F323" s="59"/>
      <c r="G323" s="39" t="s">
        <v>183</v>
      </c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1"/>
      <c r="T323" s="52">
        <v>567760</v>
      </c>
      <c r="U323" s="52"/>
      <c r="V323" s="52"/>
      <c r="W323" s="52"/>
      <c r="X323" s="52"/>
      <c r="Y323" s="52"/>
      <c r="Z323" s="52">
        <v>478234.73</v>
      </c>
      <c r="AA323" s="52"/>
      <c r="AB323" s="52"/>
      <c r="AC323" s="52"/>
      <c r="AD323" s="52"/>
      <c r="AE323" s="52">
        <v>0</v>
      </c>
      <c r="AF323" s="52"/>
      <c r="AG323" s="52"/>
      <c r="AH323" s="52"/>
      <c r="AI323" s="52"/>
      <c r="AJ323" s="52"/>
      <c r="AK323" s="52">
        <v>0</v>
      </c>
      <c r="AL323" s="52"/>
      <c r="AM323" s="52"/>
      <c r="AN323" s="52"/>
      <c r="AO323" s="52"/>
      <c r="AP323" s="52"/>
      <c r="AQ323" s="52">
        <v>0</v>
      </c>
      <c r="AR323" s="52"/>
      <c r="AS323" s="52"/>
      <c r="AT323" s="52"/>
      <c r="AU323" s="52"/>
      <c r="AV323" s="52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</row>
    <row r="324" spans="1:64" s="21" customFormat="1" ht="25" customHeight="1" x14ac:dyDescent="0.25">
      <c r="A324" s="59">
        <v>2272</v>
      </c>
      <c r="B324" s="59"/>
      <c r="C324" s="59"/>
      <c r="D324" s="59"/>
      <c r="E324" s="59"/>
      <c r="F324" s="59"/>
      <c r="G324" s="39" t="s">
        <v>184</v>
      </c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1"/>
      <c r="T324" s="52">
        <v>5370</v>
      </c>
      <c r="U324" s="52"/>
      <c r="V324" s="52"/>
      <c r="W324" s="52"/>
      <c r="X324" s="52"/>
      <c r="Y324" s="52"/>
      <c r="Z324" s="52">
        <v>5093.12</v>
      </c>
      <c r="AA324" s="52"/>
      <c r="AB324" s="52"/>
      <c r="AC324" s="52"/>
      <c r="AD324" s="52"/>
      <c r="AE324" s="52">
        <v>0</v>
      </c>
      <c r="AF324" s="52"/>
      <c r="AG324" s="52"/>
      <c r="AH324" s="52"/>
      <c r="AI324" s="52"/>
      <c r="AJ324" s="52"/>
      <c r="AK324" s="52">
        <v>0</v>
      </c>
      <c r="AL324" s="52"/>
      <c r="AM324" s="52"/>
      <c r="AN324" s="52"/>
      <c r="AO324" s="52"/>
      <c r="AP324" s="52"/>
      <c r="AQ324" s="52">
        <v>0</v>
      </c>
      <c r="AR324" s="52"/>
      <c r="AS324" s="52"/>
      <c r="AT324" s="52"/>
      <c r="AU324" s="52"/>
      <c r="AV324" s="52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</row>
    <row r="325" spans="1:64" s="21" customFormat="1" ht="12.75" customHeight="1" x14ac:dyDescent="0.25">
      <c r="A325" s="59">
        <v>2273</v>
      </c>
      <c r="B325" s="59"/>
      <c r="C325" s="59"/>
      <c r="D325" s="59"/>
      <c r="E325" s="59"/>
      <c r="F325" s="59"/>
      <c r="G325" s="39" t="s">
        <v>185</v>
      </c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1"/>
      <c r="T325" s="52">
        <v>142130</v>
      </c>
      <c r="U325" s="52"/>
      <c r="V325" s="52"/>
      <c r="W325" s="52"/>
      <c r="X325" s="52"/>
      <c r="Y325" s="52"/>
      <c r="Z325" s="52">
        <v>111665.8</v>
      </c>
      <c r="AA325" s="52"/>
      <c r="AB325" s="52"/>
      <c r="AC325" s="52"/>
      <c r="AD325" s="52"/>
      <c r="AE325" s="52">
        <v>0</v>
      </c>
      <c r="AF325" s="52"/>
      <c r="AG325" s="52"/>
      <c r="AH325" s="52"/>
      <c r="AI325" s="52"/>
      <c r="AJ325" s="52"/>
      <c r="AK325" s="52">
        <v>0</v>
      </c>
      <c r="AL325" s="52"/>
      <c r="AM325" s="52"/>
      <c r="AN325" s="52"/>
      <c r="AO325" s="52"/>
      <c r="AP325" s="52"/>
      <c r="AQ325" s="52">
        <v>0</v>
      </c>
      <c r="AR325" s="52"/>
      <c r="AS325" s="52"/>
      <c r="AT325" s="52"/>
      <c r="AU325" s="52"/>
      <c r="AV325" s="52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</row>
    <row r="326" spans="1:64" s="21" customFormat="1" ht="25" customHeight="1" x14ac:dyDescent="0.25">
      <c r="A326" s="59">
        <v>2275</v>
      </c>
      <c r="B326" s="59"/>
      <c r="C326" s="59"/>
      <c r="D326" s="59"/>
      <c r="E326" s="59"/>
      <c r="F326" s="59"/>
      <c r="G326" s="39" t="s">
        <v>186</v>
      </c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1"/>
      <c r="T326" s="52">
        <v>2090</v>
      </c>
      <c r="U326" s="52"/>
      <c r="V326" s="52"/>
      <c r="W326" s="52"/>
      <c r="X326" s="52"/>
      <c r="Y326" s="52"/>
      <c r="Z326" s="52">
        <v>2089.92</v>
      </c>
      <c r="AA326" s="52"/>
      <c r="AB326" s="52"/>
      <c r="AC326" s="52"/>
      <c r="AD326" s="52"/>
      <c r="AE326" s="52">
        <v>0</v>
      </c>
      <c r="AF326" s="52"/>
      <c r="AG326" s="52"/>
      <c r="AH326" s="52"/>
      <c r="AI326" s="52"/>
      <c r="AJ326" s="52"/>
      <c r="AK326" s="52">
        <v>0</v>
      </c>
      <c r="AL326" s="52"/>
      <c r="AM326" s="52"/>
      <c r="AN326" s="52"/>
      <c r="AO326" s="52"/>
      <c r="AP326" s="52"/>
      <c r="AQ326" s="52">
        <v>0</v>
      </c>
      <c r="AR326" s="52"/>
      <c r="AS326" s="52"/>
      <c r="AT326" s="52"/>
      <c r="AU326" s="52"/>
      <c r="AV326" s="52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</row>
    <row r="327" spans="1:64" s="21" customFormat="1" ht="28" customHeight="1" x14ac:dyDescent="0.25">
      <c r="A327" s="36">
        <v>2282</v>
      </c>
      <c r="B327" s="37"/>
      <c r="C327" s="37"/>
      <c r="D327" s="37"/>
      <c r="E327" s="37"/>
      <c r="F327" s="38"/>
      <c r="G327" s="39" t="s">
        <v>308</v>
      </c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1"/>
      <c r="T327" s="42">
        <v>1200</v>
      </c>
      <c r="U327" s="43"/>
      <c r="V327" s="43"/>
      <c r="W327" s="43"/>
      <c r="X327" s="43"/>
      <c r="Y327" s="44"/>
      <c r="Z327" s="45"/>
      <c r="AA327" s="46"/>
      <c r="AB327" s="46"/>
      <c r="AC327" s="47"/>
      <c r="AD327" s="34"/>
      <c r="AE327" s="45"/>
      <c r="AF327" s="46"/>
      <c r="AG327" s="46"/>
      <c r="AH327" s="46"/>
      <c r="AI327" s="46"/>
      <c r="AJ327" s="47"/>
      <c r="AK327" s="45"/>
      <c r="AL327" s="46"/>
      <c r="AM327" s="46"/>
      <c r="AN327" s="46"/>
      <c r="AO327" s="46"/>
      <c r="AP327" s="47"/>
      <c r="AQ327" s="45"/>
      <c r="AR327" s="46"/>
      <c r="AS327" s="46"/>
      <c r="AT327" s="46"/>
      <c r="AU327" s="46"/>
      <c r="AV327" s="47"/>
      <c r="AW327" s="36"/>
      <c r="AX327" s="37"/>
      <c r="AY327" s="37"/>
      <c r="AZ327" s="37"/>
      <c r="BA327" s="37"/>
      <c r="BB327" s="37"/>
      <c r="BC327" s="37"/>
      <c r="BD327" s="38"/>
      <c r="BE327" s="36"/>
      <c r="BF327" s="37"/>
      <c r="BG327" s="37"/>
      <c r="BH327" s="37"/>
      <c r="BI327" s="37"/>
      <c r="BJ327" s="37"/>
      <c r="BK327" s="37"/>
      <c r="BL327" s="38"/>
    </row>
    <row r="328" spans="1:64" s="22" customFormat="1" ht="12.75" customHeight="1" x14ac:dyDescent="0.25">
      <c r="A328" s="54"/>
      <c r="B328" s="54"/>
      <c r="C328" s="54"/>
      <c r="D328" s="54"/>
      <c r="E328" s="54"/>
      <c r="F328" s="54"/>
      <c r="G328" s="55" t="s">
        <v>147</v>
      </c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7"/>
      <c r="T328" s="58">
        <v>4920329</v>
      </c>
      <c r="U328" s="58"/>
      <c r="V328" s="58"/>
      <c r="W328" s="58"/>
      <c r="X328" s="58"/>
      <c r="Y328" s="58"/>
      <c r="Z328" s="58">
        <v>4427201.9000000004</v>
      </c>
      <c r="AA328" s="58"/>
      <c r="AB328" s="58"/>
      <c r="AC328" s="58"/>
      <c r="AD328" s="58"/>
      <c r="AE328" s="58">
        <v>0</v>
      </c>
      <c r="AF328" s="58"/>
      <c r="AG328" s="58"/>
      <c r="AH328" s="58"/>
      <c r="AI328" s="58"/>
      <c r="AJ328" s="58"/>
      <c r="AK328" s="58">
        <v>0</v>
      </c>
      <c r="AL328" s="58"/>
      <c r="AM328" s="58"/>
      <c r="AN328" s="58"/>
      <c r="AO328" s="58"/>
      <c r="AP328" s="58"/>
      <c r="AQ328" s="58">
        <v>0</v>
      </c>
      <c r="AR328" s="58"/>
      <c r="AS328" s="58"/>
      <c r="AT328" s="58"/>
      <c r="AU328" s="58"/>
      <c r="AV328" s="58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</row>
    <row r="330" spans="1:64" ht="14.25" customHeight="1" x14ac:dyDescent="0.25">
      <c r="A330" s="133" t="s">
        <v>272</v>
      </c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  <c r="AH330" s="133"/>
      <c r="AI330" s="133"/>
      <c r="AJ330" s="133"/>
      <c r="AK330" s="133"/>
      <c r="AL330" s="133"/>
      <c r="AM330" s="133"/>
      <c r="AN330" s="133"/>
      <c r="AO330" s="133"/>
      <c r="AP330" s="133"/>
      <c r="AQ330" s="133"/>
      <c r="AR330" s="133"/>
      <c r="AS330" s="133"/>
      <c r="AT330" s="133"/>
      <c r="AU330" s="133"/>
      <c r="AV330" s="133"/>
      <c r="AW330" s="133"/>
      <c r="AX330" s="133"/>
      <c r="AY330" s="133"/>
      <c r="AZ330" s="133"/>
      <c r="BA330" s="133"/>
      <c r="BB330" s="133"/>
      <c r="BC330" s="133"/>
      <c r="BD330" s="133"/>
      <c r="BE330" s="133"/>
      <c r="BF330" s="133"/>
      <c r="BG330" s="133"/>
      <c r="BH330" s="133"/>
      <c r="BI330" s="133"/>
      <c r="BJ330" s="133"/>
      <c r="BK330" s="133"/>
      <c r="BL330" s="133"/>
    </row>
    <row r="331" spans="1:64" ht="15" customHeight="1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</row>
    <row r="332" spans="1:64" ht="15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idden="1" x14ac:dyDescent="0.25"/>
    <row r="334" spans="1:64" ht="14" x14ac:dyDescent="0.25">
      <c r="A334" s="133" t="s">
        <v>287</v>
      </c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  <c r="AU334" s="133"/>
      <c r="AV334" s="133"/>
      <c r="AW334" s="133"/>
      <c r="AX334" s="133"/>
      <c r="AY334" s="133"/>
      <c r="AZ334" s="133"/>
      <c r="BA334" s="133"/>
      <c r="BB334" s="133"/>
      <c r="BC334" s="133"/>
      <c r="BD334" s="133"/>
      <c r="BE334" s="133"/>
      <c r="BF334" s="133"/>
      <c r="BG334" s="133"/>
      <c r="BH334" s="133"/>
      <c r="BI334" s="133"/>
      <c r="BJ334" s="133"/>
      <c r="BK334" s="133"/>
      <c r="BL334" s="133"/>
    </row>
    <row r="335" spans="1:64" ht="14" x14ac:dyDescent="0.25">
      <c r="A335" s="133" t="s">
        <v>260</v>
      </c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  <c r="AH335" s="133"/>
      <c r="AI335" s="133"/>
      <c r="AJ335" s="133"/>
      <c r="AK335" s="133"/>
      <c r="AL335" s="133"/>
      <c r="AM335" s="133"/>
      <c r="AN335" s="133"/>
      <c r="AO335" s="133"/>
      <c r="AP335" s="133"/>
      <c r="AQ335" s="133"/>
      <c r="AR335" s="133"/>
      <c r="AS335" s="133"/>
      <c r="AT335" s="133"/>
      <c r="AU335" s="133"/>
      <c r="AV335" s="133"/>
      <c r="AW335" s="133"/>
      <c r="AX335" s="133"/>
      <c r="AY335" s="133"/>
      <c r="AZ335" s="133"/>
      <c r="BA335" s="133"/>
      <c r="BB335" s="133"/>
      <c r="BC335" s="133"/>
      <c r="BD335" s="133"/>
      <c r="BE335" s="133"/>
      <c r="BF335" s="133"/>
      <c r="BG335" s="133"/>
      <c r="BH335" s="133"/>
      <c r="BI335" s="133"/>
      <c r="BJ335" s="133"/>
      <c r="BK335" s="133"/>
      <c r="BL335" s="133"/>
    </row>
    <row r="336" spans="1:64" ht="15" customHeight="1" x14ac:dyDescent="0.25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</row>
    <row r="337" spans="1:64" ht="1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idden="1" x14ac:dyDescent="0.25"/>
    <row r="339" spans="1:64" hidden="1" x14ac:dyDescent="0.25"/>
    <row r="340" spans="1:64" ht="19" customHeight="1" x14ac:dyDescent="0.25">
      <c r="A340" s="136" t="s">
        <v>247</v>
      </c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4"/>
      <c r="AC340" s="14"/>
      <c r="AD340" s="14"/>
      <c r="AE340" s="14"/>
      <c r="AF340" s="14"/>
      <c r="AG340" s="14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"/>
      <c r="AR340" s="14"/>
      <c r="AS340" s="14"/>
      <c r="AT340" s="14"/>
      <c r="AU340" s="144" t="s">
        <v>293</v>
      </c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</row>
    <row r="341" spans="1:64" ht="12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15"/>
      <c r="AC341" s="15"/>
      <c r="AD341" s="15"/>
      <c r="AE341" s="15"/>
      <c r="AF341" s="15"/>
      <c r="AG341" s="15"/>
      <c r="AH341" s="141" t="s">
        <v>1</v>
      </c>
      <c r="AI341" s="141"/>
      <c r="AJ341" s="141"/>
      <c r="AK341" s="141"/>
      <c r="AL341" s="141"/>
      <c r="AM341" s="141"/>
      <c r="AN341" s="141"/>
      <c r="AO341" s="141"/>
      <c r="AP341" s="141"/>
      <c r="AQ341" s="15"/>
      <c r="AR341" s="15"/>
      <c r="AS341" s="15"/>
      <c r="AT341" s="15"/>
      <c r="AU341" s="141" t="s">
        <v>160</v>
      </c>
      <c r="AV341" s="141"/>
      <c r="AW341" s="141"/>
      <c r="AX341" s="141"/>
      <c r="AY341" s="141"/>
      <c r="AZ341" s="141"/>
      <c r="BA341" s="141"/>
      <c r="BB341" s="141"/>
      <c r="BC341" s="141"/>
      <c r="BD341" s="141"/>
      <c r="BE341" s="141"/>
      <c r="BF341" s="141"/>
    </row>
    <row r="342" spans="1:64" ht="14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15"/>
      <c r="AC342" s="15"/>
      <c r="AD342" s="15"/>
      <c r="AE342" s="15"/>
      <c r="AF342" s="15"/>
      <c r="AG342" s="15"/>
      <c r="AH342" s="16"/>
      <c r="AI342" s="16"/>
      <c r="AJ342" s="16"/>
      <c r="AK342" s="16"/>
      <c r="AL342" s="16"/>
      <c r="AM342" s="16"/>
      <c r="AN342" s="16"/>
      <c r="AO342" s="16"/>
      <c r="AP342" s="16"/>
      <c r="AQ342" s="15"/>
      <c r="AR342" s="15"/>
      <c r="AS342" s="15"/>
      <c r="AT342" s="15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</row>
    <row r="343" spans="1:64" ht="18" customHeight="1" x14ac:dyDescent="0.25">
      <c r="A343" s="136" t="s">
        <v>248</v>
      </c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5"/>
      <c r="AC343" s="15"/>
      <c r="AD343" s="15"/>
      <c r="AE343" s="15"/>
      <c r="AF343" s="15"/>
      <c r="AG343" s="15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5"/>
      <c r="AR343" s="15"/>
      <c r="AS343" s="15"/>
      <c r="AT343" s="15"/>
      <c r="AU343" s="139" t="s">
        <v>294</v>
      </c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</row>
    <row r="344" spans="1:64" ht="12" customHeight="1" x14ac:dyDescent="0.25">
      <c r="AB344" s="15"/>
      <c r="AC344" s="15"/>
      <c r="AD344" s="15"/>
      <c r="AE344" s="15"/>
      <c r="AF344" s="15"/>
      <c r="AG344" s="15"/>
      <c r="AH344" s="141" t="s">
        <v>1</v>
      </c>
      <c r="AI344" s="141"/>
      <c r="AJ344" s="141"/>
      <c r="AK344" s="141"/>
      <c r="AL344" s="141"/>
      <c r="AM344" s="141"/>
      <c r="AN344" s="141"/>
      <c r="AO344" s="141"/>
      <c r="AP344" s="141"/>
      <c r="AQ344" s="15"/>
      <c r="AR344" s="15"/>
      <c r="AS344" s="15"/>
      <c r="AT344" s="15"/>
      <c r="AU344" s="141" t="s">
        <v>160</v>
      </c>
      <c r="AV344" s="141"/>
      <c r="AW344" s="141"/>
      <c r="AX344" s="141"/>
      <c r="AY344" s="141"/>
      <c r="AZ344" s="141"/>
      <c r="BA344" s="141"/>
      <c r="BB344" s="141"/>
      <c r="BC344" s="141"/>
      <c r="BD344" s="141"/>
      <c r="BE344" s="141"/>
      <c r="BF344" s="141"/>
    </row>
  </sheetData>
  <mergeCells count="2700">
    <mergeCell ref="A222:T222"/>
    <mergeCell ref="V222:Y222"/>
    <mergeCell ref="Z222:AD222"/>
    <mergeCell ref="AE222:AI222"/>
    <mergeCell ref="AJ222:AN222"/>
    <mergeCell ref="AO222:AS222"/>
    <mergeCell ref="AT222:AX222"/>
    <mergeCell ref="AY222:BC222"/>
    <mergeCell ref="BD222:BH222"/>
    <mergeCell ref="BI222:BM222"/>
    <mergeCell ref="BN222:BR222"/>
    <mergeCell ref="A161:C161"/>
    <mergeCell ref="D161:I161"/>
    <mergeCell ref="V161:AE161"/>
    <mergeCell ref="AF161:AJ161"/>
    <mergeCell ref="AK161:AO161"/>
    <mergeCell ref="AP161:AT161"/>
    <mergeCell ref="AU161:AY161"/>
    <mergeCell ref="AZ161:BD161"/>
    <mergeCell ref="BE161:BI161"/>
    <mergeCell ref="BJ161:BN161"/>
    <mergeCell ref="BO161:BS161"/>
    <mergeCell ref="A180:BL180"/>
    <mergeCell ref="A181:C182"/>
    <mergeCell ref="D181:P182"/>
    <mergeCell ref="Q181:U182"/>
    <mergeCell ref="V181:AE182"/>
    <mergeCell ref="AF181:AT181"/>
    <mergeCell ref="AU181:BI181"/>
    <mergeCell ref="AF182:AJ182"/>
    <mergeCell ref="AK182:AO182"/>
    <mergeCell ref="AP183:AT183"/>
    <mergeCell ref="BT161:BX161"/>
    <mergeCell ref="A177:C177"/>
    <mergeCell ref="D177:I177"/>
    <mergeCell ref="V177:AE177"/>
    <mergeCell ref="AF177:AJ177"/>
    <mergeCell ref="AK177:AO177"/>
    <mergeCell ref="AP177:AT177"/>
    <mergeCell ref="AU177:AY177"/>
    <mergeCell ref="AZ177:BD177"/>
    <mergeCell ref="BE177:BI177"/>
    <mergeCell ref="BJ177:BN177"/>
    <mergeCell ref="BO177:BS177"/>
    <mergeCell ref="BT177:BX177"/>
    <mergeCell ref="AP159:AT159"/>
    <mergeCell ref="AU159:AY159"/>
    <mergeCell ref="AZ159:BD159"/>
    <mergeCell ref="BE159:BI159"/>
    <mergeCell ref="BJ159:BN159"/>
    <mergeCell ref="BO159:BS159"/>
    <mergeCell ref="BT159:BX159"/>
    <mergeCell ref="A160:C160"/>
    <mergeCell ref="D160:I160"/>
    <mergeCell ref="V160:AE160"/>
    <mergeCell ref="AF160:AJ160"/>
    <mergeCell ref="AK160:AO160"/>
    <mergeCell ref="AP160:AT160"/>
    <mergeCell ref="AU160:AY160"/>
    <mergeCell ref="AZ160:BD160"/>
    <mergeCell ref="BE160:BI160"/>
    <mergeCell ref="BJ160:BN160"/>
    <mergeCell ref="BT160:BX160"/>
    <mergeCell ref="BE163:BI163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1:BP31"/>
    <mergeCell ref="BQ31:BT31"/>
    <mergeCell ref="BU31:BY31"/>
    <mergeCell ref="BU33:BY33"/>
    <mergeCell ref="BL33:BP33"/>
    <mergeCell ref="BQ33:BT33"/>
    <mergeCell ref="BL32:BP32"/>
    <mergeCell ref="BQ32:BT32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B31:BF31"/>
    <mergeCell ref="BG31:BK31"/>
    <mergeCell ref="A32:D32"/>
    <mergeCell ref="E32:T32"/>
    <mergeCell ref="U32:Y32"/>
    <mergeCell ref="Z32:AD32"/>
    <mergeCell ref="AE32:AH32"/>
    <mergeCell ref="AX33:BA33"/>
    <mergeCell ref="BB33:BF33"/>
    <mergeCell ref="BG33:BK33"/>
    <mergeCell ref="A36:D36"/>
    <mergeCell ref="E36:T36"/>
    <mergeCell ref="U36:Y36"/>
    <mergeCell ref="Z36:AD36"/>
    <mergeCell ref="AS33:AW33"/>
    <mergeCell ref="A31:D31"/>
    <mergeCell ref="E31:T31"/>
    <mergeCell ref="U31:Y31"/>
    <mergeCell ref="Z31:AD31"/>
    <mergeCell ref="AE31:AH31"/>
    <mergeCell ref="A34:D3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C45:AG45"/>
    <mergeCell ref="AH45:AL45"/>
    <mergeCell ref="BG45:BK45"/>
    <mergeCell ref="BB46:BF46"/>
    <mergeCell ref="BG50:BK50"/>
    <mergeCell ref="BG49:BK49"/>
    <mergeCell ref="A50:D50"/>
    <mergeCell ref="E50:W50"/>
    <mergeCell ref="X50:AB50"/>
    <mergeCell ref="AC50:AG50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U57:BY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58:D58"/>
    <mergeCell ref="E58:T58"/>
    <mergeCell ref="U58:Y58"/>
    <mergeCell ref="Z58:AD58"/>
    <mergeCell ref="AE58:AH58"/>
    <mergeCell ref="AI58:AM58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E132:AI132"/>
    <mergeCell ref="AJ132:AN132"/>
    <mergeCell ref="AO132:AS132"/>
    <mergeCell ref="AT132:AX132"/>
    <mergeCell ref="AY132:BC132"/>
    <mergeCell ref="BD132:BH132"/>
    <mergeCell ref="BQ120:BT120"/>
    <mergeCell ref="BU120:BY120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BB121:BF121"/>
    <mergeCell ref="BG121:BK121"/>
    <mergeCell ref="BL121:BP121"/>
    <mergeCell ref="BQ121:BT121"/>
    <mergeCell ref="A145:BL145"/>
    <mergeCell ref="A146:BL146"/>
    <mergeCell ref="AT136:AX136"/>
    <mergeCell ref="AY136:BC136"/>
    <mergeCell ref="BD136:BH136"/>
    <mergeCell ref="A137:C137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5:AT185"/>
    <mergeCell ref="AU185:AY185"/>
    <mergeCell ref="AZ185:BD185"/>
    <mergeCell ref="BE185:BI185"/>
    <mergeCell ref="A210:BL210"/>
    <mergeCell ref="A211:BR211"/>
    <mergeCell ref="BE186:BI186"/>
    <mergeCell ref="A187:C187"/>
    <mergeCell ref="D187:P187"/>
    <mergeCell ref="Q187:U187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V187:AE187"/>
    <mergeCell ref="AF187:AJ187"/>
    <mergeCell ref="AT214:AX21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214:T214"/>
    <mergeCell ref="U214:Y214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212:T213"/>
    <mergeCell ref="U212:AD212"/>
    <mergeCell ref="AE212:AN212"/>
    <mergeCell ref="AO212:AX212"/>
    <mergeCell ref="AY212:BH212"/>
    <mergeCell ref="BI212:BR212"/>
    <mergeCell ref="U213:Y213"/>
    <mergeCell ref="Z213:AD213"/>
    <mergeCell ref="AE213:AI213"/>
    <mergeCell ref="AJ213:AN213"/>
    <mergeCell ref="AT216:AX216"/>
    <mergeCell ref="AY216:BC216"/>
    <mergeCell ref="BD216:BH216"/>
    <mergeCell ref="BI216:BM216"/>
    <mergeCell ref="BN216:BR216"/>
    <mergeCell ref="A227:BL227"/>
    <mergeCell ref="BI217:BM217"/>
    <mergeCell ref="BN217:BR217"/>
    <mergeCell ref="A218:T218"/>
    <mergeCell ref="U218:Y218"/>
    <mergeCell ref="A216:T216"/>
    <mergeCell ref="U216:Y216"/>
    <mergeCell ref="Z216:AD216"/>
    <mergeCell ref="AE216:AI216"/>
    <mergeCell ref="AJ216:AN216"/>
    <mergeCell ref="AO216:AS216"/>
    <mergeCell ref="AO215:AS215"/>
    <mergeCell ref="AT215:AX215"/>
    <mergeCell ref="AY215:BC215"/>
    <mergeCell ref="BD215:BH215"/>
    <mergeCell ref="BI215:BM215"/>
    <mergeCell ref="BN215:BR215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O219:AS219"/>
    <mergeCell ref="AT219:AX219"/>
    <mergeCell ref="A231:C231"/>
    <mergeCell ref="D231:V231"/>
    <mergeCell ref="W231:Y231"/>
    <mergeCell ref="Z231:AB231"/>
    <mergeCell ref="AC231:AE231"/>
    <mergeCell ref="AF231:AH231"/>
    <mergeCell ref="BJ229:BL230"/>
    <mergeCell ref="W230:Y230"/>
    <mergeCell ref="Z230:AB230"/>
    <mergeCell ref="AC230:AE230"/>
    <mergeCell ref="AF230:AH230"/>
    <mergeCell ref="AI230:AK230"/>
    <mergeCell ref="AL230:AN230"/>
    <mergeCell ref="AO230:AQ230"/>
    <mergeCell ref="AR230:AT230"/>
    <mergeCell ref="BG228:BL228"/>
    <mergeCell ref="W229:AB229"/>
    <mergeCell ref="AC229:AH229"/>
    <mergeCell ref="AI229:AN229"/>
    <mergeCell ref="AO229:AT229"/>
    <mergeCell ref="AU229:AW230"/>
    <mergeCell ref="AX229:AZ230"/>
    <mergeCell ref="BA229:BC230"/>
    <mergeCell ref="BD229:BF230"/>
    <mergeCell ref="BG229:BI230"/>
    <mergeCell ref="A228:C230"/>
    <mergeCell ref="D228:V230"/>
    <mergeCell ref="W228:AH228"/>
    <mergeCell ref="AI228:AT228"/>
    <mergeCell ref="AU228:AZ228"/>
    <mergeCell ref="BA228:BF228"/>
    <mergeCell ref="BA232:BC232"/>
    <mergeCell ref="BD232:BF232"/>
    <mergeCell ref="BG232:BI232"/>
    <mergeCell ref="BJ232:BL232"/>
    <mergeCell ref="A233:C233"/>
    <mergeCell ref="D233:V233"/>
    <mergeCell ref="W233:Y233"/>
    <mergeCell ref="Z233:AB233"/>
    <mergeCell ref="AC233:AE233"/>
    <mergeCell ref="AF233:AH233"/>
    <mergeCell ref="AI232:AK232"/>
    <mergeCell ref="AL232:AN232"/>
    <mergeCell ref="AO232:AQ232"/>
    <mergeCell ref="AR232:AT232"/>
    <mergeCell ref="AU232:AW232"/>
    <mergeCell ref="AX232:AZ232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AP245:AT245"/>
    <mergeCell ref="AU245:AY245"/>
    <mergeCell ref="AZ245:BD245"/>
    <mergeCell ref="BE245:BI245"/>
    <mergeCell ref="BJ245:BN245"/>
    <mergeCell ref="BO245:BS245"/>
    <mergeCell ref="A243:BS243"/>
    <mergeCell ref="A244:F245"/>
    <mergeCell ref="G244:S245"/>
    <mergeCell ref="T244:Z245"/>
    <mergeCell ref="AA244:AO244"/>
    <mergeCell ref="AP244:BD244"/>
    <mergeCell ref="BE244:BS244"/>
    <mergeCell ref="AA245:AE245"/>
    <mergeCell ref="AF245:AJ245"/>
    <mergeCell ref="AK245:AO245"/>
    <mergeCell ref="BA233:BC233"/>
    <mergeCell ref="BD233:BF233"/>
    <mergeCell ref="BG233:BI233"/>
    <mergeCell ref="BJ233:BL233"/>
    <mergeCell ref="A241:BL241"/>
    <mergeCell ref="A242:BS242"/>
    <mergeCell ref="AF234:AH234"/>
    <mergeCell ref="AI234:AK234"/>
    <mergeCell ref="AL234:AN234"/>
    <mergeCell ref="AO234:AQ234"/>
    <mergeCell ref="AI233:AK233"/>
    <mergeCell ref="AL233:AN233"/>
    <mergeCell ref="AO233:AQ233"/>
    <mergeCell ref="AR233:AT233"/>
    <mergeCell ref="AU233:AW233"/>
    <mergeCell ref="AX233:AZ233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P246:AT246"/>
    <mergeCell ref="AU246:AY246"/>
    <mergeCell ref="AZ246:BD246"/>
    <mergeCell ref="BE246:BI246"/>
    <mergeCell ref="BJ246:BN246"/>
    <mergeCell ref="BO246:BS246"/>
    <mergeCell ref="A246:F246"/>
    <mergeCell ref="G246:S246"/>
    <mergeCell ref="T246:Z246"/>
    <mergeCell ref="AA246:AE246"/>
    <mergeCell ref="AF246:AJ246"/>
    <mergeCell ref="AK246:AO246"/>
    <mergeCell ref="AP248:AT248"/>
    <mergeCell ref="AU248:AY248"/>
    <mergeCell ref="AZ248:BD248"/>
    <mergeCell ref="BE248:BI248"/>
    <mergeCell ref="BJ248:BN248"/>
    <mergeCell ref="BO248:BS248"/>
    <mergeCell ref="A248:F248"/>
    <mergeCell ref="G248:S248"/>
    <mergeCell ref="T248:Z248"/>
    <mergeCell ref="AA248:AE248"/>
    <mergeCell ref="AF248:AJ248"/>
    <mergeCell ref="AK248:AO248"/>
    <mergeCell ref="BE249:BI249"/>
    <mergeCell ref="BJ249:BN249"/>
    <mergeCell ref="BO249:BS249"/>
    <mergeCell ref="A249:F249"/>
    <mergeCell ref="G249:S249"/>
    <mergeCell ref="T249:Z249"/>
    <mergeCell ref="AA249:AE249"/>
    <mergeCell ref="AF249:AJ249"/>
    <mergeCell ref="AK249:AO249"/>
    <mergeCell ref="AP249:AT249"/>
    <mergeCell ref="AU249:AY249"/>
    <mergeCell ref="AZ249:BD249"/>
    <mergeCell ref="AK258:AO258"/>
    <mergeCell ref="AP258:AT258"/>
    <mergeCell ref="AU258:AY258"/>
    <mergeCell ref="AZ258:BD258"/>
    <mergeCell ref="A258:F258"/>
    <mergeCell ref="G258:S258"/>
    <mergeCell ref="T258:Z258"/>
    <mergeCell ref="AA258:AE258"/>
    <mergeCell ref="AF258:AJ258"/>
    <mergeCell ref="AP255:AT255"/>
    <mergeCell ref="A251:BL251"/>
    <mergeCell ref="A252:BD252"/>
    <mergeCell ref="A253:F254"/>
    <mergeCell ref="G253:S254"/>
    <mergeCell ref="T253:Z254"/>
    <mergeCell ref="AA253:AO253"/>
    <mergeCell ref="AP253:BD253"/>
    <mergeCell ref="AA254:AE254"/>
    <mergeCell ref="AF254:AJ254"/>
    <mergeCell ref="AK254:AO254"/>
    <mergeCell ref="AU255:AY255"/>
    <mergeCell ref="AZ255:BD255"/>
    <mergeCell ref="AP254:AT254"/>
    <mergeCell ref="AU254:AY254"/>
    <mergeCell ref="AZ254:BD254"/>
    <mergeCell ref="A255:F255"/>
    <mergeCell ref="G255:S255"/>
    <mergeCell ref="T255:Z255"/>
    <mergeCell ref="AA255:AE255"/>
    <mergeCell ref="AF255:AJ255"/>
    <mergeCell ref="AK255:AO255"/>
    <mergeCell ref="AZ256:BD256"/>
    <mergeCell ref="BB264:BF264"/>
    <mergeCell ref="BG264:BJ264"/>
    <mergeCell ref="BK264:BO264"/>
    <mergeCell ref="BP264:BS264"/>
    <mergeCell ref="A265:M265"/>
    <mergeCell ref="N265:U265"/>
    <mergeCell ref="V265:Z265"/>
    <mergeCell ref="AA265:AE265"/>
    <mergeCell ref="AF265:AI265"/>
    <mergeCell ref="AJ265:AN265"/>
    <mergeCell ref="AA264:AE264"/>
    <mergeCell ref="AF264:AI264"/>
    <mergeCell ref="AJ264:AN264"/>
    <mergeCell ref="AO264:AR264"/>
    <mergeCell ref="AS264:AW264"/>
    <mergeCell ref="AX264:BA264"/>
    <mergeCell ref="A261:BL261"/>
    <mergeCell ref="A262:BM262"/>
    <mergeCell ref="A263:M264"/>
    <mergeCell ref="N263:U264"/>
    <mergeCell ref="V263:Z264"/>
    <mergeCell ref="AA263:AI263"/>
    <mergeCell ref="AJ263:AR263"/>
    <mergeCell ref="AS263:BA263"/>
    <mergeCell ref="BB263:BJ263"/>
    <mergeCell ref="BK263:BS263"/>
    <mergeCell ref="BB266:BF266"/>
    <mergeCell ref="BG266:BJ266"/>
    <mergeCell ref="BK266:BO266"/>
    <mergeCell ref="BP266:BS266"/>
    <mergeCell ref="A267:M267"/>
    <mergeCell ref="N267:U267"/>
    <mergeCell ref="V267:Z267"/>
    <mergeCell ref="AA267:AE267"/>
    <mergeCell ref="AF267:AI267"/>
    <mergeCell ref="AJ267:AN267"/>
    <mergeCell ref="AX269:BA269"/>
    <mergeCell ref="BB269:BF269"/>
    <mergeCell ref="BG269:BJ269"/>
    <mergeCell ref="BK269:BO269"/>
    <mergeCell ref="BP269:BS269"/>
    <mergeCell ref="A270:M270"/>
    <mergeCell ref="BP265:BS265"/>
    <mergeCell ref="A266:M266"/>
    <mergeCell ref="N266:U266"/>
    <mergeCell ref="V266:Z266"/>
    <mergeCell ref="AA266:AE266"/>
    <mergeCell ref="AF266:AI266"/>
    <mergeCell ref="AJ266:AN266"/>
    <mergeCell ref="AO266:AR266"/>
    <mergeCell ref="AS266:AW266"/>
    <mergeCell ref="AX266:BA266"/>
    <mergeCell ref="AO265:AR265"/>
    <mergeCell ref="AS265:AW265"/>
    <mergeCell ref="AX265:BA265"/>
    <mergeCell ref="BB265:BF265"/>
    <mergeCell ref="BG265:BJ265"/>
    <mergeCell ref="BK265:BO265"/>
    <mergeCell ref="G283:S283"/>
    <mergeCell ref="T283:Y283"/>
    <mergeCell ref="Z283:AD283"/>
    <mergeCell ref="AE283:AJ283"/>
    <mergeCell ref="A281:F282"/>
    <mergeCell ref="G281:S282"/>
    <mergeCell ref="T281:Y282"/>
    <mergeCell ref="Z281:AD282"/>
    <mergeCell ref="AE281:AJ282"/>
    <mergeCell ref="AK281:AP282"/>
    <mergeCell ref="BP267:BS267"/>
    <mergeCell ref="A274:BL274"/>
    <mergeCell ref="A275:BL275"/>
    <mergeCell ref="A278:BL278"/>
    <mergeCell ref="A279:BL279"/>
    <mergeCell ref="A280:BL280"/>
    <mergeCell ref="AS268:AW268"/>
    <mergeCell ref="AX268:BA268"/>
    <mergeCell ref="BB268:BF268"/>
    <mergeCell ref="BG268:BJ268"/>
    <mergeCell ref="AO267:AR267"/>
    <mergeCell ref="AS267:AW267"/>
    <mergeCell ref="AX267:BA267"/>
    <mergeCell ref="BB267:BF267"/>
    <mergeCell ref="BG267:BJ267"/>
    <mergeCell ref="BK267:BO267"/>
    <mergeCell ref="BK268:BO268"/>
    <mergeCell ref="BP268:BS268"/>
    <mergeCell ref="A269:M269"/>
    <mergeCell ref="N269:U269"/>
    <mergeCell ref="V269:Z269"/>
    <mergeCell ref="AA269:AE269"/>
    <mergeCell ref="A295:BL295"/>
    <mergeCell ref="BB286:BF286"/>
    <mergeCell ref="BG286:BL286"/>
    <mergeCell ref="A287:F287"/>
    <mergeCell ref="G287:S287"/>
    <mergeCell ref="AK284:AP284"/>
    <mergeCell ref="AQ284:AV284"/>
    <mergeCell ref="AW284:BA284"/>
    <mergeCell ref="BB284:BF284"/>
    <mergeCell ref="BG284:BL284"/>
    <mergeCell ref="A285:F285"/>
    <mergeCell ref="G285:S285"/>
    <mergeCell ref="T285:Y285"/>
    <mergeCell ref="Z285:AD285"/>
    <mergeCell ref="AE285:AJ285"/>
    <mergeCell ref="A286:F286"/>
    <mergeCell ref="G286:S286"/>
    <mergeCell ref="T286:Y286"/>
    <mergeCell ref="Z286:AD286"/>
    <mergeCell ref="AE286:AJ286"/>
    <mergeCell ref="AK286:AP286"/>
    <mergeCell ref="AQ286:AV286"/>
    <mergeCell ref="AW286:BA286"/>
    <mergeCell ref="AK285:AP285"/>
    <mergeCell ref="AQ285:AV285"/>
    <mergeCell ref="AW285:BA285"/>
    <mergeCell ref="BB288:BF288"/>
    <mergeCell ref="BG288:BL288"/>
    <mergeCell ref="A289:F289"/>
    <mergeCell ref="G289:S289"/>
    <mergeCell ref="A284:F284"/>
    <mergeCell ref="G284:S284"/>
    <mergeCell ref="AT298:AW299"/>
    <mergeCell ref="AX298:BG298"/>
    <mergeCell ref="BH298:BL299"/>
    <mergeCell ref="Z299:AD299"/>
    <mergeCell ref="AE299:AI299"/>
    <mergeCell ref="AX299:BB299"/>
    <mergeCell ref="BC299:BG299"/>
    <mergeCell ref="A296:BL296"/>
    <mergeCell ref="A297:F299"/>
    <mergeCell ref="G297:P299"/>
    <mergeCell ref="Q297:AN297"/>
    <mergeCell ref="AO297:BL297"/>
    <mergeCell ref="Q298:U299"/>
    <mergeCell ref="V298:Y299"/>
    <mergeCell ref="Z298:AI298"/>
    <mergeCell ref="AJ298:AN299"/>
    <mergeCell ref="AO298:AS299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J300:AN300"/>
    <mergeCell ref="AO300:AS300"/>
    <mergeCell ref="AT300:AW300"/>
    <mergeCell ref="AX300:BB300"/>
    <mergeCell ref="BC300:BG300"/>
    <mergeCell ref="BH300:BL300"/>
    <mergeCell ref="A300:F300"/>
    <mergeCell ref="G300:P300"/>
    <mergeCell ref="Q300:U300"/>
    <mergeCell ref="V300:Y300"/>
    <mergeCell ref="Z300:AD300"/>
    <mergeCell ref="AE300:AI300"/>
    <mergeCell ref="AO302:AS302"/>
    <mergeCell ref="AT302:AW302"/>
    <mergeCell ref="AX302:BB302"/>
    <mergeCell ref="BC302:BG302"/>
    <mergeCell ref="BH302:BL302"/>
    <mergeCell ref="A302:F302"/>
    <mergeCell ref="G302:P302"/>
    <mergeCell ref="Q302:U302"/>
    <mergeCell ref="V302:Y302"/>
    <mergeCell ref="Z302:AD302"/>
    <mergeCell ref="AE302:AI302"/>
    <mergeCell ref="AJ304:AN304"/>
    <mergeCell ref="AO304:AS304"/>
    <mergeCell ref="AT304:AW304"/>
    <mergeCell ref="AX304:BB304"/>
    <mergeCell ref="BC304:BG304"/>
    <mergeCell ref="BH304:BL304"/>
    <mergeCell ref="AT303:AW303"/>
    <mergeCell ref="AX303:BB303"/>
    <mergeCell ref="BC303:BG303"/>
    <mergeCell ref="BH303:BL303"/>
    <mergeCell ref="A304:F304"/>
    <mergeCell ref="G304:P304"/>
    <mergeCell ref="AE303:AI303"/>
    <mergeCell ref="AJ303:AN303"/>
    <mergeCell ref="AO303:AS303"/>
    <mergeCell ref="BU35:BY35"/>
    <mergeCell ref="A343:AA343"/>
    <mergeCell ref="AH343:AP343"/>
    <mergeCell ref="AU343:BF343"/>
    <mergeCell ref="AH344:AP344"/>
    <mergeCell ref="AU344:BF344"/>
    <mergeCell ref="A336:BL336"/>
    <mergeCell ref="A340:AA340"/>
    <mergeCell ref="AH340:AP340"/>
    <mergeCell ref="AU340:BF340"/>
    <mergeCell ref="AH341:AP341"/>
    <mergeCell ref="AU341:BF341"/>
    <mergeCell ref="AW319:BD319"/>
    <mergeCell ref="BE319:BL319"/>
    <mergeCell ref="A330:BL330"/>
    <mergeCell ref="A331:BL331"/>
    <mergeCell ref="A334:BL334"/>
    <mergeCell ref="A335:BL335"/>
    <mergeCell ref="A45:D45"/>
    <mergeCell ref="E45:W45"/>
    <mergeCell ref="X45:AB45"/>
    <mergeCell ref="Z319:AD319"/>
    <mergeCell ref="AE319:AJ319"/>
    <mergeCell ref="AK319:AP319"/>
    <mergeCell ref="AQ319:AV319"/>
    <mergeCell ref="A318:F318"/>
    <mergeCell ref="G318:S318"/>
    <mergeCell ref="T318:Y318"/>
    <mergeCell ref="Z318:AD318"/>
    <mergeCell ref="AE318:AJ318"/>
    <mergeCell ref="AK318:AP318"/>
    <mergeCell ref="BE315:BL316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A313:BL313"/>
    <mergeCell ref="A314:BL314"/>
    <mergeCell ref="A315:F316"/>
    <mergeCell ref="G315:S316"/>
    <mergeCell ref="T315:Y316"/>
    <mergeCell ref="Z315:AD316"/>
    <mergeCell ref="AE315:AJ316"/>
    <mergeCell ref="AK315:AP316"/>
    <mergeCell ref="AQ315:AV316"/>
    <mergeCell ref="AW315:BD316"/>
    <mergeCell ref="AJ302:AN302"/>
    <mergeCell ref="Q304:U304"/>
    <mergeCell ref="V304:Y304"/>
    <mergeCell ref="Z304:AD304"/>
    <mergeCell ref="AE304:AI304"/>
    <mergeCell ref="A303:F303"/>
    <mergeCell ref="G303:P303"/>
    <mergeCell ref="Q303:U303"/>
    <mergeCell ref="V303:Y303"/>
    <mergeCell ref="Z303:AD303"/>
    <mergeCell ref="AJ301:AN301"/>
    <mergeCell ref="AO301:AS301"/>
    <mergeCell ref="AT301:AW301"/>
    <mergeCell ref="AX301:BB301"/>
    <mergeCell ref="BQ34:BT34"/>
    <mergeCell ref="BU34:BY34"/>
    <mergeCell ref="A35:D35"/>
    <mergeCell ref="E35:T35"/>
    <mergeCell ref="U35:Y35"/>
    <mergeCell ref="Z35:AD35"/>
    <mergeCell ref="AE35:AH35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I35:AM3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W42:BA42"/>
    <mergeCell ref="BB42:BF42"/>
    <mergeCell ref="BG42:BK42"/>
    <mergeCell ref="AW41:BA41"/>
    <mergeCell ref="BB41:BF41"/>
    <mergeCell ref="BG41:BK41"/>
    <mergeCell ref="AM43:AQ43"/>
    <mergeCell ref="AR43:AV43"/>
    <mergeCell ref="A42:D42"/>
    <mergeCell ref="AE36:AH36"/>
    <mergeCell ref="AI36:AM36"/>
    <mergeCell ref="AN36:AR36"/>
    <mergeCell ref="E42:W42"/>
    <mergeCell ref="X42:AB42"/>
    <mergeCell ref="AC42:AG42"/>
    <mergeCell ref="AH42:AL42"/>
    <mergeCell ref="AM42:AQ42"/>
    <mergeCell ref="AR42:AV42"/>
    <mergeCell ref="A39:BK3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AW46:BA46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6:D46"/>
    <mergeCell ref="E46:W46"/>
    <mergeCell ref="X46:AB46"/>
    <mergeCell ref="AC46:AG46"/>
    <mergeCell ref="AH46:AL46"/>
    <mergeCell ref="AM46:AQ46"/>
    <mergeCell ref="AR46:AV46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L125:BP125"/>
    <mergeCell ref="BQ125:BT125"/>
    <mergeCell ref="BU125:BY125"/>
    <mergeCell ref="BU124:BY124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A125:C125"/>
    <mergeCell ref="D125:T125"/>
    <mergeCell ref="U125:Y125"/>
    <mergeCell ref="Z125:AD125"/>
    <mergeCell ref="AE125:AH125"/>
    <mergeCell ref="A136:C136"/>
    <mergeCell ref="D136:T136"/>
    <mergeCell ref="U136:Y136"/>
    <mergeCell ref="Z136:AD136"/>
    <mergeCell ref="AE136:AI136"/>
    <mergeCell ref="AJ136:AN136"/>
    <mergeCell ref="AO136:AS136"/>
    <mergeCell ref="BB127:BF127"/>
    <mergeCell ref="BG127:BK127"/>
    <mergeCell ref="BL127:BP127"/>
    <mergeCell ref="BQ127:BT127"/>
    <mergeCell ref="BU127:BY127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AO135:AS135"/>
    <mergeCell ref="AT135:AX135"/>
    <mergeCell ref="AY135:BC135"/>
    <mergeCell ref="BD135:BH135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9:AS139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D137:T137"/>
    <mergeCell ref="U137:Y137"/>
    <mergeCell ref="Z137:AD137"/>
    <mergeCell ref="AE137:AI137"/>
    <mergeCell ref="AJ137:AN137"/>
    <mergeCell ref="AO137:AS137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U152:AY152"/>
    <mergeCell ref="AZ152:BD152"/>
    <mergeCell ref="BE152:BI152"/>
    <mergeCell ref="BJ152:BN152"/>
    <mergeCell ref="BO152:BS152"/>
    <mergeCell ref="BT152:BX152"/>
    <mergeCell ref="A152:C152"/>
    <mergeCell ref="D152:P152"/>
    <mergeCell ref="Q152:U152"/>
    <mergeCell ref="V152:AE152"/>
    <mergeCell ref="AF152:AJ152"/>
    <mergeCell ref="AK152:AO152"/>
    <mergeCell ref="AP152:AT152"/>
    <mergeCell ref="AT142:AX142"/>
    <mergeCell ref="AY142:BC142"/>
    <mergeCell ref="BD142:BH142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BT151:BX151"/>
    <mergeCell ref="BT150:BX150"/>
    <mergeCell ref="BT149:BX149"/>
    <mergeCell ref="AZ150:BD150"/>
    <mergeCell ref="AP149:AT149"/>
    <mergeCell ref="AU149:AY149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AK153:AO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62:C162"/>
    <mergeCell ref="D162:P162"/>
    <mergeCell ref="Q162:U162"/>
    <mergeCell ref="V162:AE162"/>
    <mergeCell ref="AF162:AJ162"/>
    <mergeCell ref="AK162:AO162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159:C159"/>
    <mergeCell ref="D159:I159"/>
    <mergeCell ref="V159:AE159"/>
    <mergeCell ref="AF159:AJ159"/>
    <mergeCell ref="AK159:AO159"/>
    <mergeCell ref="BO160:BS160"/>
    <mergeCell ref="BJ163:BN163"/>
    <mergeCell ref="BO163:BS163"/>
    <mergeCell ref="BT163:BX163"/>
    <mergeCell ref="A164:C164"/>
    <mergeCell ref="D164:P164"/>
    <mergeCell ref="Q164:U164"/>
    <mergeCell ref="V164:AE164"/>
    <mergeCell ref="AF164:AJ164"/>
    <mergeCell ref="AK164:AO164"/>
    <mergeCell ref="BT162:BX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AP162:AT162"/>
    <mergeCell ref="AU162:AY162"/>
    <mergeCell ref="AZ162:BD162"/>
    <mergeCell ref="BE162:BI162"/>
    <mergeCell ref="BJ162:BN162"/>
    <mergeCell ref="BO162:BS162"/>
    <mergeCell ref="BE165:BI165"/>
    <mergeCell ref="BJ165:BN165"/>
    <mergeCell ref="BO165:BS165"/>
    <mergeCell ref="BT165:BX165"/>
    <mergeCell ref="A166:C166"/>
    <mergeCell ref="D166:P166"/>
    <mergeCell ref="Q166:U166"/>
    <mergeCell ref="V166:AE166"/>
    <mergeCell ref="AF166:AJ166"/>
    <mergeCell ref="AK166:AO166"/>
    <mergeCell ref="BT164:BX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AP164:AT164"/>
    <mergeCell ref="AU164:AY164"/>
    <mergeCell ref="AZ164:BD164"/>
    <mergeCell ref="BE164:BI164"/>
    <mergeCell ref="BJ164:BN164"/>
    <mergeCell ref="BO164:BS164"/>
    <mergeCell ref="BE167:BI167"/>
    <mergeCell ref="BJ167:BN167"/>
    <mergeCell ref="BO167:BS167"/>
    <mergeCell ref="BT167:BX167"/>
    <mergeCell ref="A168:C168"/>
    <mergeCell ref="D168:P168"/>
    <mergeCell ref="Q168:U168"/>
    <mergeCell ref="V168:AE168"/>
    <mergeCell ref="AF168:AJ168"/>
    <mergeCell ref="AK168:AO168"/>
    <mergeCell ref="BT166:BX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AP166:AT166"/>
    <mergeCell ref="AU166:AY166"/>
    <mergeCell ref="AZ166:BD166"/>
    <mergeCell ref="BE166:BI166"/>
    <mergeCell ref="BJ166:BN166"/>
    <mergeCell ref="BO166:BS166"/>
    <mergeCell ref="BE169:BI169"/>
    <mergeCell ref="BJ169:BN169"/>
    <mergeCell ref="BO169:BS169"/>
    <mergeCell ref="BT169:BX169"/>
    <mergeCell ref="A170:C170"/>
    <mergeCell ref="D170:P170"/>
    <mergeCell ref="Q170:U170"/>
    <mergeCell ref="V170:AE170"/>
    <mergeCell ref="AF170:AJ170"/>
    <mergeCell ref="AK170:AO170"/>
    <mergeCell ref="BT168:BX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P168:AT168"/>
    <mergeCell ref="AU168:AY168"/>
    <mergeCell ref="AZ168:BD168"/>
    <mergeCell ref="BE168:BI168"/>
    <mergeCell ref="BJ168:BN168"/>
    <mergeCell ref="BO168:BS168"/>
    <mergeCell ref="BE171:BI171"/>
    <mergeCell ref="BJ171:BN171"/>
    <mergeCell ref="BO171:BS171"/>
    <mergeCell ref="BT171:BX171"/>
    <mergeCell ref="A172:C172"/>
    <mergeCell ref="D172:P172"/>
    <mergeCell ref="Q172:U172"/>
    <mergeCell ref="V172:AE172"/>
    <mergeCell ref="AF172:AJ172"/>
    <mergeCell ref="AK172:AO172"/>
    <mergeCell ref="BT170:BX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AP170:AT170"/>
    <mergeCell ref="AU170:AY170"/>
    <mergeCell ref="AZ170:BD170"/>
    <mergeCell ref="BE170:BI170"/>
    <mergeCell ref="BJ170:BN170"/>
    <mergeCell ref="BO170:BS170"/>
    <mergeCell ref="BE173:BI173"/>
    <mergeCell ref="BJ173:BN173"/>
    <mergeCell ref="BO173:BS173"/>
    <mergeCell ref="BT173:BX173"/>
    <mergeCell ref="A174:C174"/>
    <mergeCell ref="D174:P174"/>
    <mergeCell ref="Q174:U174"/>
    <mergeCell ref="V174:AE174"/>
    <mergeCell ref="AF174:AJ174"/>
    <mergeCell ref="AK174:AO174"/>
    <mergeCell ref="BT172:BX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AP172:AT172"/>
    <mergeCell ref="AU172:AY172"/>
    <mergeCell ref="AZ172:BD172"/>
    <mergeCell ref="BE172:BI172"/>
    <mergeCell ref="BJ172:BN172"/>
    <mergeCell ref="BO172:BS172"/>
    <mergeCell ref="BE175:BI175"/>
    <mergeCell ref="BJ175:BN175"/>
    <mergeCell ref="BO175:BS175"/>
    <mergeCell ref="BT175:BX175"/>
    <mergeCell ref="A176:C176"/>
    <mergeCell ref="D176:P176"/>
    <mergeCell ref="Q176:U176"/>
    <mergeCell ref="V176:AE176"/>
    <mergeCell ref="AF176:AJ176"/>
    <mergeCell ref="AK176:AO176"/>
    <mergeCell ref="BT174:BX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AP174:AT174"/>
    <mergeCell ref="AU174:AY174"/>
    <mergeCell ref="AZ174:BD174"/>
    <mergeCell ref="BE174:BI174"/>
    <mergeCell ref="BJ174:BN174"/>
    <mergeCell ref="BO174:BS174"/>
    <mergeCell ref="BE178:BI178"/>
    <mergeCell ref="BJ178:BN178"/>
    <mergeCell ref="BO178:BS178"/>
    <mergeCell ref="BT178:BX178"/>
    <mergeCell ref="BT176:BX176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6:AT176"/>
    <mergeCell ref="AU176:AY176"/>
    <mergeCell ref="AZ176:BD176"/>
    <mergeCell ref="BE176:BI176"/>
    <mergeCell ref="BJ176:BN176"/>
    <mergeCell ref="BO176:BS176"/>
    <mergeCell ref="AK187:AO187"/>
    <mergeCell ref="AP187:AT187"/>
    <mergeCell ref="AU187:AY187"/>
    <mergeCell ref="AZ187:BD187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8:BI208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Z218:AD218"/>
    <mergeCell ref="AE218:AI218"/>
    <mergeCell ref="AJ218:AN218"/>
    <mergeCell ref="AO218:AS218"/>
    <mergeCell ref="AT218:AX218"/>
    <mergeCell ref="AY218:BC218"/>
    <mergeCell ref="A217:T217"/>
    <mergeCell ref="U217:Y217"/>
    <mergeCell ref="Z217:AD217"/>
    <mergeCell ref="AE217:AI217"/>
    <mergeCell ref="AJ217:AN217"/>
    <mergeCell ref="AO217:AS217"/>
    <mergeCell ref="AT217:AX217"/>
    <mergeCell ref="AY217:BC217"/>
    <mergeCell ref="BD217:BH217"/>
    <mergeCell ref="AO221:AS221"/>
    <mergeCell ref="AT221:AX221"/>
    <mergeCell ref="AY221:BC221"/>
    <mergeCell ref="BD221:BH221"/>
    <mergeCell ref="BI221:BM221"/>
    <mergeCell ref="BN221:BR221"/>
    <mergeCell ref="AT220:AX220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Y219:BC219"/>
    <mergeCell ref="BD219:BH219"/>
    <mergeCell ref="BI219:BM219"/>
    <mergeCell ref="BN219:BR219"/>
    <mergeCell ref="A220:T220"/>
    <mergeCell ref="U220:Y220"/>
    <mergeCell ref="Z220:AD220"/>
    <mergeCell ref="AE220:AI220"/>
    <mergeCell ref="AJ220:AN220"/>
    <mergeCell ref="AO220:AS220"/>
    <mergeCell ref="AO224:AS224"/>
    <mergeCell ref="AT224:AX224"/>
    <mergeCell ref="AY224:BC224"/>
    <mergeCell ref="BD224:BH224"/>
    <mergeCell ref="BI224:BM224"/>
    <mergeCell ref="BN224:BR224"/>
    <mergeCell ref="AT223:AX223"/>
    <mergeCell ref="AY223:BC223"/>
    <mergeCell ref="BD223:BH223"/>
    <mergeCell ref="BI223:BM223"/>
    <mergeCell ref="BN223:BR223"/>
    <mergeCell ref="A224:T224"/>
    <mergeCell ref="U224:Y224"/>
    <mergeCell ref="Z224:AD224"/>
    <mergeCell ref="AE224:AI224"/>
    <mergeCell ref="AJ224:AN224"/>
    <mergeCell ref="A223:T223"/>
    <mergeCell ref="U223:Y223"/>
    <mergeCell ref="Z223:AD223"/>
    <mergeCell ref="AE223:AI223"/>
    <mergeCell ref="AJ223:AN223"/>
    <mergeCell ref="AO223:AS223"/>
    <mergeCell ref="BJ234:BL234"/>
    <mergeCell ref="A235:C235"/>
    <mergeCell ref="D235:V235"/>
    <mergeCell ref="W235:Y235"/>
    <mergeCell ref="Z235:AB235"/>
    <mergeCell ref="AC235:AE235"/>
    <mergeCell ref="AF235:AH235"/>
    <mergeCell ref="AI235:AK235"/>
    <mergeCell ref="AL235:AN235"/>
    <mergeCell ref="AO235:AQ235"/>
    <mergeCell ref="AR234:AT234"/>
    <mergeCell ref="AU234:AW234"/>
    <mergeCell ref="AX234:AZ234"/>
    <mergeCell ref="BA234:BC234"/>
    <mergeCell ref="BD234:BF234"/>
    <mergeCell ref="BG234:BI234"/>
    <mergeCell ref="A234:C234"/>
    <mergeCell ref="D234:V234"/>
    <mergeCell ref="W234:Y234"/>
    <mergeCell ref="Z234:AB234"/>
    <mergeCell ref="AC234:AE234"/>
    <mergeCell ref="BJ236:BL236"/>
    <mergeCell ref="A237:C237"/>
    <mergeCell ref="D237:V237"/>
    <mergeCell ref="W237:Y237"/>
    <mergeCell ref="Z237:AB237"/>
    <mergeCell ref="AC237:AE237"/>
    <mergeCell ref="AF237:AH237"/>
    <mergeCell ref="AI237:AK237"/>
    <mergeCell ref="AL237:AN237"/>
    <mergeCell ref="AO237:AQ237"/>
    <mergeCell ref="AR236:AT236"/>
    <mergeCell ref="AU236:AW236"/>
    <mergeCell ref="AX236:AZ236"/>
    <mergeCell ref="BA236:BC236"/>
    <mergeCell ref="BD236:BF236"/>
    <mergeCell ref="BG236:BI236"/>
    <mergeCell ref="BJ235:BL235"/>
    <mergeCell ref="A236:C236"/>
    <mergeCell ref="D236:V236"/>
    <mergeCell ref="W236:Y236"/>
    <mergeCell ref="Z236:AB236"/>
    <mergeCell ref="AC236:AE236"/>
    <mergeCell ref="AF236:AH236"/>
    <mergeCell ref="AI236:AK236"/>
    <mergeCell ref="AL236:AN236"/>
    <mergeCell ref="AO236:AQ236"/>
    <mergeCell ref="AR235:AT235"/>
    <mergeCell ref="AU235:AW235"/>
    <mergeCell ref="AX235:AZ235"/>
    <mergeCell ref="BA235:BC235"/>
    <mergeCell ref="BD235:BF235"/>
    <mergeCell ref="BG235:BI235"/>
    <mergeCell ref="BJ238:BL238"/>
    <mergeCell ref="AR238:AT238"/>
    <mergeCell ref="AU238:AW238"/>
    <mergeCell ref="AX238:AZ238"/>
    <mergeCell ref="BA238:BC238"/>
    <mergeCell ref="BD238:BF238"/>
    <mergeCell ref="BG238:BI238"/>
    <mergeCell ref="BJ237:BL237"/>
    <mergeCell ref="A238:C238"/>
    <mergeCell ref="D238:V238"/>
    <mergeCell ref="W238:Y238"/>
    <mergeCell ref="Z238:AB238"/>
    <mergeCell ref="AC238:AE238"/>
    <mergeCell ref="AF238:AH238"/>
    <mergeCell ref="AI238:AK238"/>
    <mergeCell ref="AL238:AN238"/>
    <mergeCell ref="AO238:AQ238"/>
    <mergeCell ref="AR237:AT237"/>
    <mergeCell ref="AU237:AW237"/>
    <mergeCell ref="AX237:AZ237"/>
    <mergeCell ref="BA237:BC237"/>
    <mergeCell ref="BD237:BF237"/>
    <mergeCell ref="BG237:BI237"/>
    <mergeCell ref="A257:F257"/>
    <mergeCell ref="G257:S257"/>
    <mergeCell ref="T257:Z257"/>
    <mergeCell ref="AA257:AE257"/>
    <mergeCell ref="AF257:AJ257"/>
    <mergeCell ref="AK257:AO257"/>
    <mergeCell ref="AP257:AT257"/>
    <mergeCell ref="AU257:AY257"/>
    <mergeCell ref="AZ257:BD257"/>
    <mergeCell ref="A256:F256"/>
    <mergeCell ref="G256:S256"/>
    <mergeCell ref="T256:Z256"/>
    <mergeCell ref="AA256:AE256"/>
    <mergeCell ref="AF256:AJ256"/>
    <mergeCell ref="AK256:AO256"/>
    <mergeCell ref="AP256:AT256"/>
    <mergeCell ref="AU256:AY256"/>
    <mergeCell ref="AF269:AI269"/>
    <mergeCell ref="AJ269:AN269"/>
    <mergeCell ref="AO269:AR269"/>
    <mergeCell ref="AS269:AW269"/>
    <mergeCell ref="A268:M268"/>
    <mergeCell ref="N268:U268"/>
    <mergeCell ref="V268:Z268"/>
    <mergeCell ref="AA268:AE268"/>
    <mergeCell ref="AF268:AI268"/>
    <mergeCell ref="AJ268:AN268"/>
    <mergeCell ref="AO268:AR268"/>
    <mergeCell ref="BP271:BS271"/>
    <mergeCell ref="BK270:BO270"/>
    <mergeCell ref="BP270:BS270"/>
    <mergeCell ref="A271:M271"/>
    <mergeCell ref="N271:U271"/>
    <mergeCell ref="V271:Z271"/>
    <mergeCell ref="AA271:AE271"/>
    <mergeCell ref="AF271:AI271"/>
    <mergeCell ref="AJ271:AN271"/>
    <mergeCell ref="AO271:AR271"/>
    <mergeCell ref="AS271:AW271"/>
    <mergeCell ref="AJ270:AN270"/>
    <mergeCell ref="AO270:AR270"/>
    <mergeCell ref="AS270:AW270"/>
    <mergeCell ref="AX270:BA270"/>
    <mergeCell ref="BB270:BF270"/>
    <mergeCell ref="BG270:BJ270"/>
    <mergeCell ref="N270:U270"/>
    <mergeCell ref="V270:Z270"/>
    <mergeCell ref="AA270:AE270"/>
    <mergeCell ref="AF270:AI270"/>
    <mergeCell ref="BB287:BF287"/>
    <mergeCell ref="BG287:BL287"/>
    <mergeCell ref="A288:F288"/>
    <mergeCell ref="G288:S288"/>
    <mergeCell ref="T288:Y288"/>
    <mergeCell ref="Z288:AD288"/>
    <mergeCell ref="AE288:AJ288"/>
    <mergeCell ref="AK288:AP288"/>
    <mergeCell ref="AQ288:AV288"/>
    <mergeCell ref="AW288:BA288"/>
    <mergeCell ref="T287:Y287"/>
    <mergeCell ref="Z287:AD287"/>
    <mergeCell ref="AE287:AJ287"/>
    <mergeCell ref="AK287:AP287"/>
    <mergeCell ref="AQ287:AV287"/>
    <mergeCell ref="AW287:BA287"/>
    <mergeCell ref="AX271:BA271"/>
    <mergeCell ref="BB271:BF271"/>
    <mergeCell ref="BG271:BJ271"/>
    <mergeCell ref="BK271:BO271"/>
    <mergeCell ref="BB285:BF285"/>
    <mergeCell ref="BG285:BL285"/>
    <mergeCell ref="AK283:AP283"/>
    <mergeCell ref="AQ283:AV283"/>
    <mergeCell ref="AW283:BA283"/>
    <mergeCell ref="BB283:BF283"/>
    <mergeCell ref="BG283:BL283"/>
    <mergeCell ref="T284:Y284"/>
    <mergeCell ref="Z284:AD284"/>
    <mergeCell ref="AE284:AJ284"/>
    <mergeCell ref="AQ281:AV282"/>
    <mergeCell ref="AW281:BF281"/>
    <mergeCell ref="T292:Y292"/>
    <mergeCell ref="Z292:AD292"/>
    <mergeCell ref="AE292:AJ292"/>
    <mergeCell ref="AK292:AP292"/>
    <mergeCell ref="AQ292:AV292"/>
    <mergeCell ref="AW292:BA292"/>
    <mergeCell ref="BB290:BF290"/>
    <mergeCell ref="BG290:BL290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89:BF289"/>
    <mergeCell ref="BG289:BL289"/>
    <mergeCell ref="A290:F290"/>
    <mergeCell ref="G290:S290"/>
    <mergeCell ref="T290:Y290"/>
    <mergeCell ref="Z290:AD290"/>
    <mergeCell ref="AE290:AJ290"/>
    <mergeCell ref="AK290:AP290"/>
    <mergeCell ref="AQ290:AV290"/>
    <mergeCell ref="AW290:BA290"/>
    <mergeCell ref="T289:Y289"/>
    <mergeCell ref="Z289:AD289"/>
    <mergeCell ref="AE289:AJ289"/>
    <mergeCell ref="AK289:AP289"/>
    <mergeCell ref="AQ289:AV289"/>
    <mergeCell ref="AW289:BA289"/>
    <mergeCell ref="AJ305:AN305"/>
    <mergeCell ref="AO305:AS305"/>
    <mergeCell ref="AT305:AW305"/>
    <mergeCell ref="AX305:BB305"/>
    <mergeCell ref="BC305:BG305"/>
    <mergeCell ref="BH305:BL305"/>
    <mergeCell ref="A305:F305"/>
    <mergeCell ref="G305:P305"/>
    <mergeCell ref="Q305:U305"/>
    <mergeCell ref="V305:Y305"/>
    <mergeCell ref="Z305:AD305"/>
    <mergeCell ref="AE305:AI305"/>
    <mergeCell ref="BG281:BL282"/>
    <mergeCell ref="AW282:BA282"/>
    <mergeCell ref="BB282:BF282"/>
    <mergeCell ref="A283:F283"/>
    <mergeCell ref="BB293:BF293"/>
    <mergeCell ref="BG293:BL293"/>
    <mergeCell ref="BB292:BF292"/>
    <mergeCell ref="BG292:BL292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1:BF291"/>
    <mergeCell ref="BG291:BL291"/>
    <mergeCell ref="A292:F292"/>
    <mergeCell ref="G292:S292"/>
    <mergeCell ref="AJ307:AN307"/>
    <mergeCell ref="AO307:AS307"/>
    <mergeCell ref="AT307:AW307"/>
    <mergeCell ref="AX307:BB307"/>
    <mergeCell ref="BC307:BG307"/>
    <mergeCell ref="BH307:BL307"/>
    <mergeCell ref="A307:F307"/>
    <mergeCell ref="G307:P307"/>
    <mergeCell ref="Q307:U307"/>
    <mergeCell ref="V307:Y307"/>
    <mergeCell ref="Z307:AD307"/>
    <mergeCell ref="AE307:AI307"/>
    <mergeCell ref="AJ306:AN306"/>
    <mergeCell ref="AO306:AS306"/>
    <mergeCell ref="AT306:AW306"/>
    <mergeCell ref="AX306:BB306"/>
    <mergeCell ref="BC306:BG306"/>
    <mergeCell ref="BH306:BL306"/>
    <mergeCell ref="A306:F306"/>
    <mergeCell ref="G306:P306"/>
    <mergeCell ref="Q306:U306"/>
    <mergeCell ref="V306:Y306"/>
    <mergeCell ref="Z306:AD306"/>
    <mergeCell ref="AE306:AI306"/>
    <mergeCell ref="AJ309:AN309"/>
    <mergeCell ref="AO309:AS309"/>
    <mergeCell ref="AT309:AW309"/>
    <mergeCell ref="AX309:BB309"/>
    <mergeCell ref="BC309:BG309"/>
    <mergeCell ref="BH309:BL309"/>
    <mergeCell ref="A309:F309"/>
    <mergeCell ref="G309:P309"/>
    <mergeCell ref="Q309:U309"/>
    <mergeCell ref="V309:Y309"/>
    <mergeCell ref="Z309:AD309"/>
    <mergeCell ref="AE309:AI309"/>
    <mergeCell ref="AJ308:AN308"/>
    <mergeCell ref="AO308:AS308"/>
    <mergeCell ref="AT308:AW308"/>
    <mergeCell ref="AX308:BB308"/>
    <mergeCell ref="BC308:BG308"/>
    <mergeCell ref="BH308:BL308"/>
    <mergeCell ref="A308:F308"/>
    <mergeCell ref="G308:P308"/>
    <mergeCell ref="Q308:U308"/>
    <mergeCell ref="V308:Y308"/>
    <mergeCell ref="Z308:AD308"/>
    <mergeCell ref="AE308:AI308"/>
    <mergeCell ref="A317:F317"/>
    <mergeCell ref="G317:S317"/>
    <mergeCell ref="T317:Y317"/>
    <mergeCell ref="Z317:AD317"/>
    <mergeCell ref="AE317:AJ317"/>
    <mergeCell ref="AK317:AP317"/>
    <mergeCell ref="AQ317:AV317"/>
    <mergeCell ref="AW317:BD317"/>
    <mergeCell ref="BE317:BL317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E320:AJ320"/>
    <mergeCell ref="AK320:AP320"/>
    <mergeCell ref="AQ320:AV320"/>
    <mergeCell ref="AW320:BD320"/>
    <mergeCell ref="BE320:BL320"/>
    <mergeCell ref="A321:F321"/>
    <mergeCell ref="G321:S321"/>
    <mergeCell ref="T321:Y321"/>
    <mergeCell ref="Z321:AD321"/>
    <mergeCell ref="AE321:AJ321"/>
    <mergeCell ref="AJ311:AN311"/>
    <mergeCell ref="AO311:AS311"/>
    <mergeCell ref="AT311:AW311"/>
    <mergeCell ref="AX311:BB311"/>
    <mergeCell ref="BC311:BG311"/>
    <mergeCell ref="BH311:BL311"/>
    <mergeCell ref="A311:F311"/>
    <mergeCell ref="G311:P311"/>
    <mergeCell ref="Q311:U311"/>
    <mergeCell ref="V311:Y311"/>
    <mergeCell ref="Z311:AD311"/>
    <mergeCell ref="AE311:AI311"/>
    <mergeCell ref="A320:F320"/>
    <mergeCell ref="G320:S320"/>
    <mergeCell ref="T320:Y320"/>
    <mergeCell ref="Z320:AD320"/>
    <mergeCell ref="AQ318:AV318"/>
    <mergeCell ref="AW318:BD318"/>
    <mergeCell ref="BE318:BL318"/>
    <mergeCell ref="A319:F319"/>
    <mergeCell ref="G319:S319"/>
    <mergeCell ref="T319:Y319"/>
    <mergeCell ref="AQ322:AV322"/>
    <mergeCell ref="AW322:BD322"/>
    <mergeCell ref="BE322:BL322"/>
    <mergeCell ref="A323:F323"/>
    <mergeCell ref="G323:S323"/>
    <mergeCell ref="T323:Y323"/>
    <mergeCell ref="Z323:AD323"/>
    <mergeCell ref="AE323:AJ323"/>
    <mergeCell ref="AK323:AP323"/>
    <mergeCell ref="AQ323:AV323"/>
    <mergeCell ref="AK321:AP321"/>
    <mergeCell ref="AQ321:AV321"/>
    <mergeCell ref="AW321:BD321"/>
    <mergeCell ref="BE321:BL321"/>
    <mergeCell ref="A322:F322"/>
    <mergeCell ref="G322:S322"/>
    <mergeCell ref="T322:Y322"/>
    <mergeCell ref="Z322:AD322"/>
    <mergeCell ref="AE322:AJ322"/>
    <mergeCell ref="AK322:AP322"/>
    <mergeCell ref="A325:F325"/>
    <mergeCell ref="G325:S325"/>
    <mergeCell ref="T325:Y325"/>
    <mergeCell ref="Z325:AD325"/>
    <mergeCell ref="AE325:AJ325"/>
    <mergeCell ref="AK325:AP325"/>
    <mergeCell ref="AQ325:AV325"/>
    <mergeCell ref="AW325:BD325"/>
    <mergeCell ref="BE325:BL325"/>
    <mergeCell ref="AW323:BD323"/>
    <mergeCell ref="BE323:BL323"/>
    <mergeCell ref="A324:F324"/>
    <mergeCell ref="G324:S324"/>
    <mergeCell ref="T324:Y324"/>
    <mergeCell ref="Z324:AD324"/>
    <mergeCell ref="AE324:AJ324"/>
    <mergeCell ref="AK324:AP324"/>
    <mergeCell ref="AQ324:AV324"/>
    <mergeCell ref="AW324:BD324"/>
    <mergeCell ref="A327:F327"/>
    <mergeCell ref="G327:S327"/>
    <mergeCell ref="T327:Y327"/>
    <mergeCell ref="Z327:AC327"/>
    <mergeCell ref="AE327:AJ327"/>
    <mergeCell ref="AK327:AP327"/>
    <mergeCell ref="AQ327:AV327"/>
    <mergeCell ref="AW327:BD327"/>
    <mergeCell ref="BE327:BL327"/>
    <mergeCell ref="R159:U159"/>
    <mergeCell ref="R160:U160"/>
    <mergeCell ref="R161:U161"/>
    <mergeCell ref="Q177:U177"/>
    <mergeCell ref="AW328:BD328"/>
    <mergeCell ref="BE328:BL328"/>
    <mergeCell ref="AQ326:AV326"/>
    <mergeCell ref="AW326:BD326"/>
    <mergeCell ref="BE326:BL326"/>
    <mergeCell ref="A328:F328"/>
    <mergeCell ref="G328:S328"/>
    <mergeCell ref="T328:Y328"/>
    <mergeCell ref="Z328:AD328"/>
    <mergeCell ref="AE328:AJ328"/>
    <mergeCell ref="AK328:AP328"/>
    <mergeCell ref="AQ328:AV328"/>
    <mergeCell ref="A326:F326"/>
    <mergeCell ref="G326:S326"/>
    <mergeCell ref="T326:Y326"/>
    <mergeCell ref="Z326:AD326"/>
    <mergeCell ref="AE326:AJ326"/>
    <mergeCell ref="AK326:AP326"/>
    <mergeCell ref="BE324:BL324"/>
  </mergeCells>
  <conditionalFormatting sqref="A120 A233 A135">
    <cfRule type="cellIs" dxfId="118" priority="125" stopIfTrue="1" operator="equal">
      <formula>A119</formula>
    </cfRule>
  </conditionalFormatting>
  <conditionalFormatting sqref="A151:C151 A185:C185 A159">
    <cfRule type="cellIs" dxfId="117" priority="126" stopIfTrue="1" operator="equal">
      <formula>A150</formula>
    </cfRule>
    <cfRule type="cellIs" dxfId="116" priority="127" stopIfTrue="1" operator="equal">
      <formula>0</formula>
    </cfRule>
  </conditionalFormatting>
  <conditionalFormatting sqref="A121">
    <cfRule type="cellIs" dxfId="115" priority="124" stopIfTrue="1" operator="equal">
      <formula>A120</formula>
    </cfRule>
  </conditionalFormatting>
  <conditionalFormatting sqref="A122">
    <cfRule type="cellIs" dxfId="114" priority="123" stopIfTrue="1" operator="equal">
      <formula>A121</formula>
    </cfRule>
  </conditionalFormatting>
  <conditionalFormatting sqref="A123">
    <cfRule type="cellIs" dxfId="113" priority="122" stopIfTrue="1" operator="equal">
      <formula>A122</formula>
    </cfRule>
  </conditionalFormatting>
  <conditionalFormatting sqref="A124">
    <cfRule type="cellIs" dxfId="112" priority="121" stopIfTrue="1" operator="equal">
      <formula>A123</formula>
    </cfRule>
  </conditionalFormatting>
  <conditionalFormatting sqref="A125">
    <cfRule type="cellIs" dxfId="111" priority="120" stopIfTrue="1" operator="equal">
      <formula>A124</formula>
    </cfRule>
  </conditionalFormatting>
  <conditionalFormatting sqref="A126">
    <cfRule type="cellIs" dxfId="110" priority="119" stopIfTrue="1" operator="equal">
      <formula>A125</formula>
    </cfRule>
  </conditionalFormatting>
  <conditionalFormatting sqref="A127">
    <cfRule type="cellIs" dxfId="109" priority="118" stopIfTrue="1" operator="equal">
      <formula>A126</formula>
    </cfRule>
  </conditionalFormatting>
  <conditionalFormatting sqref="A143">
    <cfRule type="cellIs" dxfId="108" priority="129" stopIfTrue="1" operator="equal">
      <formula>A135</formula>
    </cfRule>
  </conditionalFormatting>
  <conditionalFormatting sqref="A136">
    <cfRule type="cellIs" dxfId="107" priority="116" stopIfTrue="1" operator="equal">
      <formula>A135</formula>
    </cfRule>
  </conditionalFormatting>
  <conditionalFormatting sqref="A137">
    <cfRule type="cellIs" dxfId="106" priority="115" stopIfTrue="1" operator="equal">
      <formula>A136</formula>
    </cfRule>
  </conditionalFormatting>
  <conditionalFormatting sqref="A138">
    <cfRule type="cellIs" dxfId="105" priority="114" stopIfTrue="1" operator="equal">
      <formula>A137</formula>
    </cfRule>
  </conditionalFormatting>
  <conditionalFormatting sqref="A139">
    <cfRule type="cellIs" dxfId="104" priority="113" stopIfTrue="1" operator="equal">
      <formula>A138</formula>
    </cfRule>
  </conditionalFormatting>
  <conditionalFormatting sqref="A140">
    <cfRule type="cellIs" dxfId="103" priority="112" stopIfTrue="1" operator="equal">
      <formula>A139</formula>
    </cfRule>
  </conditionalFormatting>
  <conditionalFormatting sqref="A141">
    <cfRule type="cellIs" dxfId="102" priority="111" stopIfTrue="1" operator="equal">
      <formula>A140</formula>
    </cfRule>
  </conditionalFormatting>
  <conditionalFormatting sqref="A142">
    <cfRule type="cellIs" dxfId="101" priority="110" stopIfTrue="1" operator="equal">
      <formula>A141</formula>
    </cfRule>
  </conditionalFormatting>
  <conditionalFormatting sqref="A234">
    <cfRule type="cellIs" dxfId="100" priority="12" stopIfTrue="1" operator="equal">
      <formula>A233</formula>
    </cfRule>
  </conditionalFormatting>
  <conditionalFormatting sqref="A152:C152">
    <cfRule type="cellIs" dxfId="99" priority="107" stopIfTrue="1" operator="equal">
      <formula>A151</formula>
    </cfRule>
    <cfRule type="cellIs" dxfId="98" priority="108" stopIfTrue="1" operator="equal">
      <formula>0</formula>
    </cfRule>
  </conditionalFormatting>
  <conditionalFormatting sqref="A153:C153">
    <cfRule type="cellIs" dxfId="97" priority="105" stopIfTrue="1" operator="equal">
      <formula>A152</formula>
    </cfRule>
    <cfRule type="cellIs" dxfId="96" priority="106" stopIfTrue="1" operator="equal">
      <formula>0</formula>
    </cfRule>
  </conditionalFormatting>
  <conditionalFormatting sqref="A154:C154">
    <cfRule type="cellIs" dxfId="95" priority="103" stopIfTrue="1" operator="equal">
      <formula>A153</formula>
    </cfRule>
    <cfRule type="cellIs" dxfId="94" priority="104" stopIfTrue="1" operator="equal">
      <formula>0</formula>
    </cfRule>
  </conditionalFormatting>
  <conditionalFormatting sqref="A155:C155">
    <cfRule type="cellIs" dxfId="93" priority="101" stopIfTrue="1" operator="equal">
      <formula>A154</formula>
    </cfRule>
    <cfRule type="cellIs" dxfId="92" priority="102" stopIfTrue="1" operator="equal">
      <formula>0</formula>
    </cfRule>
  </conditionalFormatting>
  <conditionalFormatting sqref="A156:C156">
    <cfRule type="cellIs" dxfId="91" priority="99" stopIfTrue="1" operator="equal">
      <formula>A155</formula>
    </cfRule>
    <cfRule type="cellIs" dxfId="90" priority="100" stopIfTrue="1" operator="equal">
      <formula>0</formula>
    </cfRule>
  </conditionalFormatting>
  <conditionalFormatting sqref="A157:C157">
    <cfRule type="cellIs" dxfId="89" priority="97" stopIfTrue="1" operator="equal">
      <formula>A156</formula>
    </cfRule>
    <cfRule type="cellIs" dxfId="88" priority="98" stopIfTrue="1" operator="equal">
      <formula>0</formula>
    </cfRule>
  </conditionalFormatting>
  <conditionalFormatting sqref="A158:C158">
    <cfRule type="cellIs" dxfId="87" priority="95" stopIfTrue="1" operator="equal">
      <formula>A157</formula>
    </cfRule>
    <cfRule type="cellIs" dxfId="86" priority="96" stopIfTrue="1" operator="equal">
      <formula>0</formula>
    </cfRule>
  </conditionalFormatting>
  <conditionalFormatting sqref="A162:C162">
    <cfRule type="cellIs" dxfId="85" priority="93" stopIfTrue="1" operator="equal">
      <formula>A158</formula>
    </cfRule>
    <cfRule type="cellIs" dxfId="84" priority="94" stopIfTrue="1" operator="equal">
      <formula>0</formula>
    </cfRule>
  </conditionalFormatting>
  <conditionalFormatting sqref="A163:C163">
    <cfRule type="cellIs" dxfId="83" priority="91" stopIfTrue="1" operator="equal">
      <formula>A162</formula>
    </cfRule>
    <cfRule type="cellIs" dxfId="82" priority="92" stopIfTrue="1" operator="equal">
      <formula>0</formula>
    </cfRule>
  </conditionalFormatting>
  <conditionalFormatting sqref="A164:C164">
    <cfRule type="cellIs" dxfId="81" priority="89" stopIfTrue="1" operator="equal">
      <formula>A163</formula>
    </cfRule>
    <cfRule type="cellIs" dxfId="80" priority="90" stopIfTrue="1" operator="equal">
      <formula>0</formula>
    </cfRule>
  </conditionalFormatting>
  <conditionalFormatting sqref="A165:C165">
    <cfRule type="cellIs" dxfId="79" priority="87" stopIfTrue="1" operator="equal">
      <formula>A164</formula>
    </cfRule>
    <cfRule type="cellIs" dxfId="78" priority="88" stopIfTrue="1" operator="equal">
      <formula>0</formula>
    </cfRule>
  </conditionalFormatting>
  <conditionalFormatting sqref="A166:C166">
    <cfRule type="cellIs" dxfId="77" priority="85" stopIfTrue="1" operator="equal">
      <formula>A165</formula>
    </cfRule>
    <cfRule type="cellIs" dxfId="76" priority="86" stopIfTrue="1" operator="equal">
      <formula>0</formula>
    </cfRule>
  </conditionalFormatting>
  <conditionalFormatting sqref="A167:C167">
    <cfRule type="cellIs" dxfId="75" priority="83" stopIfTrue="1" operator="equal">
      <formula>A166</formula>
    </cfRule>
    <cfRule type="cellIs" dxfId="74" priority="84" stopIfTrue="1" operator="equal">
      <formula>0</formula>
    </cfRule>
  </conditionalFormatting>
  <conditionalFormatting sqref="A168:C168">
    <cfRule type="cellIs" dxfId="73" priority="81" stopIfTrue="1" operator="equal">
      <formula>A167</formula>
    </cfRule>
    <cfRule type="cellIs" dxfId="72" priority="82" stopIfTrue="1" operator="equal">
      <formula>0</formula>
    </cfRule>
  </conditionalFormatting>
  <conditionalFormatting sqref="A169:C169">
    <cfRule type="cellIs" dxfId="71" priority="79" stopIfTrue="1" operator="equal">
      <formula>A168</formula>
    </cfRule>
    <cfRule type="cellIs" dxfId="70" priority="80" stopIfTrue="1" operator="equal">
      <formula>0</formula>
    </cfRule>
  </conditionalFormatting>
  <conditionalFormatting sqref="A170:C170">
    <cfRule type="cellIs" dxfId="69" priority="77" stopIfTrue="1" operator="equal">
      <formula>A169</formula>
    </cfRule>
    <cfRule type="cellIs" dxfId="68" priority="78" stopIfTrue="1" operator="equal">
      <formula>0</formula>
    </cfRule>
  </conditionalFormatting>
  <conditionalFormatting sqref="A171:C171">
    <cfRule type="cellIs" dxfId="67" priority="75" stopIfTrue="1" operator="equal">
      <formula>A170</formula>
    </cfRule>
    <cfRule type="cellIs" dxfId="66" priority="76" stopIfTrue="1" operator="equal">
      <formula>0</formula>
    </cfRule>
  </conditionalFormatting>
  <conditionalFormatting sqref="A172:C172">
    <cfRule type="cellIs" dxfId="65" priority="73" stopIfTrue="1" operator="equal">
      <formula>A171</formula>
    </cfRule>
    <cfRule type="cellIs" dxfId="64" priority="74" stopIfTrue="1" operator="equal">
      <formula>0</formula>
    </cfRule>
  </conditionalFormatting>
  <conditionalFormatting sqref="A173:C173">
    <cfRule type="cellIs" dxfId="63" priority="71" stopIfTrue="1" operator="equal">
      <formula>A172</formula>
    </cfRule>
    <cfRule type="cellIs" dxfId="62" priority="72" stopIfTrue="1" operator="equal">
      <formula>0</formula>
    </cfRule>
  </conditionalFormatting>
  <conditionalFormatting sqref="A174:C174">
    <cfRule type="cellIs" dxfId="61" priority="69" stopIfTrue="1" operator="equal">
      <formula>A173</formula>
    </cfRule>
    <cfRule type="cellIs" dxfId="60" priority="70" stopIfTrue="1" operator="equal">
      <formula>0</formula>
    </cfRule>
  </conditionalFormatting>
  <conditionalFormatting sqref="A175:C175">
    <cfRule type="cellIs" dxfId="59" priority="67" stopIfTrue="1" operator="equal">
      <formula>A174</formula>
    </cfRule>
    <cfRule type="cellIs" dxfId="58" priority="68" stopIfTrue="1" operator="equal">
      <formula>0</formula>
    </cfRule>
  </conditionalFormatting>
  <conditionalFormatting sqref="A176:C176 A177">
    <cfRule type="cellIs" dxfId="57" priority="65" stopIfTrue="1" operator="equal">
      <formula>A175</formula>
    </cfRule>
    <cfRule type="cellIs" dxfId="56" priority="66" stopIfTrue="1" operator="equal">
      <formula>0</formula>
    </cfRule>
  </conditionalFormatting>
  <conditionalFormatting sqref="A178:C178">
    <cfRule type="cellIs" dxfId="55" priority="63" stopIfTrue="1" operator="equal">
      <formula>A176</formula>
    </cfRule>
    <cfRule type="cellIs" dxfId="54" priority="64" stopIfTrue="1" operator="equal">
      <formula>0</formula>
    </cfRule>
  </conditionalFormatting>
  <conditionalFormatting sqref="A186:C186">
    <cfRule type="cellIs" dxfId="53" priority="59" stopIfTrue="1" operator="equal">
      <formula>A185</formula>
    </cfRule>
    <cfRule type="cellIs" dxfId="52" priority="60" stopIfTrue="1" operator="equal">
      <formula>0</formula>
    </cfRule>
  </conditionalFormatting>
  <conditionalFormatting sqref="A187:C187">
    <cfRule type="cellIs" dxfId="51" priority="57" stopIfTrue="1" operator="equal">
      <formula>A186</formula>
    </cfRule>
    <cfRule type="cellIs" dxfId="50" priority="58" stopIfTrue="1" operator="equal">
      <formula>0</formula>
    </cfRule>
  </conditionalFormatting>
  <conditionalFormatting sqref="A188:C188">
    <cfRule type="cellIs" dxfId="49" priority="55" stopIfTrue="1" operator="equal">
      <formula>A187</formula>
    </cfRule>
    <cfRule type="cellIs" dxfId="48" priority="56" stopIfTrue="1" operator="equal">
      <formula>0</formula>
    </cfRule>
  </conditionalFormatting>
  <conditionalFormatting sqref="A189:C189">
    <cfRule type="cellIs" dxfId="47" priority="53" stopIfTrue="1" operator="equal">
      <formula>A188</formula>
    </cfRule>
    <cfRule type="cellIs" dxfId="46" priority="54" stopIfTrue="1" operator="equal">
      <formula>0</formula>
    </cfRule>
  </conditionalFormatting>
  <conditionalFormatting sqref="A190:C190">
    <cfRule type="cellIs" dxfId="45" priority="51" stopIfTrue="1" operator="equal">
      <formula>A189</formula>
    </cfRule>
    <cfRule type="cellIs" dxfId="44" priority="52" stopIfTrue="1" operator="equal">
      <formula>0</formula>
    </cfRule>
  </conditionalFormatting>
  <conditionalFormatting sqref="A191:C191">
    <cfRule type="cellIs" dxfId="43" priority="49" stopIfTrue="1" operator="equal">
      <formula>A190</formula>
    </cfRule>
    <cfRule type="cellIs" dxfId="42" priority="50" stopIfTrue="1" operator="equal">
      <formula>0</formula>
    </cfRule>
  </conditionalFormatting>
  <conditionalFormatting sqref="A192:C192">
    <cfRule type="cellIs" dxfId="41" priority="47" stopIfTrue="1" operator="equal">
      <formula>A191</formula>
    </cfRule>
    <cfRule type="cellIs" dxfId="40" priority="48" stopIfTrue="1" operator="equal">
      <formula>0</formula>
    </cfRule>
  </conditionalFormatting>
  <conditionalFormatting sqref="A193:C193">
    <cfRule type="cellIs" dxfId="39" priority="45" stopIfTrue="1" operator="equal">
      <formula>A192</formula>
    </cfRule>
    <cfRule type="cellIs" dxfId="38" priority="46" stopIfTrue="1" operator="equal">
      <formula>0</formula>
    </cfRule>
  </conditionalFormatting>
  <conditionalFormatting sqref="A194:C194">
    <cfRule type="cellIs" dxfId="37" priority="43" stopIfTrue="1" operator="equal">
      <formula>A193</formula>
    </cfRule>
    <cfRule type="cellIs" dxfId="36" priority="44" stopIfTrue="1" operator="equal">
      <formula>0</formula>
    </cfRule>
  </conditionalFormatting>
  <conditionalFormatting sqref="A195:C195">
    <cfRule type="cellIs" dxfId="35" priority="41" stopIfTrue="1" operator="equal">
      <formula>A194</formula>
    </cfRule>
    <cfRule type="cellIs" dxfId="34" priority="42" stopIfTrue="1" operator="equal">
      <formula>0</formula>
    </cfRule>
  </conditionalFormatting>
  <conditionalFormatting sqref="A196:C196">
    <cfRule type="cellIs" dxfId="33" priority="39" stopIfTrue="1" operator="equal">
      <formula>A195</formula>
    </cfRule>
    <cfRule type="cellIs" dxfId="32" priority="40" stopIfTrue="1" operator="equal">
      <formula>0</formula>
    </cfRule>
  </conditionalFormatting>
  <conditionalFormatting sqref="A197:C197">
    <cfRule type="cellIs" dxfId="31" priority="37" stopIfTrue="1" operator="equal">
      <formula>A196</formula>
    </cfRule>
    <cfRule type="cellIs" dxfId="30" priority="38" stopIfTrue="1" operator="equal">
      <formula>0</formula>
    </cfRule>
  </conditionalFormatting>
  <conditionalFormatting sqref="A198:C198">
    <cfRule type="cellIs" dxfId="29" priority="35" stopIfTrue="1" operator="equal">
      <formula>A197</formula>
    </cfRule>
    <cfRule type="cellIs" dxfId="28" priority="36" stopIfTrue="1" operator="equal">
      <formula>0</formula>
    </cfRule>
  </conditionalFormatting>
  <conditionalFormatting sqref="A199:C199">
    <cfRule type="cellIs" dxfId="27" priority="33" stopIfTrue="1" operator="equal">
      <formula>A198</formula>
    </cfRule>
    <cfRule type="cellIs" dxfId="26" priority="34" stopIfTrue="1" operator="equal">
      <formula>0</formula>
    </cfRule>
  </conditionalFormatting>
  <conditionalFormatting sqref="A200:C200">
    <cfRule type="cellIs" dxfId="25" priority="31" stopIfTrue="1" operator="equal">
      <formula>A199</formula>
    </cfRule>
    <cfRule type="cellIs" dxfId="24" priority="32" stopIfTrue="1" operator="equal">
      <formula>0</formula>
    </cfRule>
  </conditionalFormatting>
  <conditionalFormatting sqref="A201:C201">
    <cfRule type="cellIs" dxfId="23" priority="29" stopIfTrue="1" operator="equal">
      <formula>A200</formula>
    </cfRule>
    <cfRule type="cellIs" dxfId="22" priority="30" stopIfTrue="1" operator="equal">
      <formula>0</formula>
    </cfRule>
  </conditionalFormatting>
  <conditionalFormatting sqref="A202:C202">
    <cfRule type="cellIs" dxfId="21" priority="27" stopIfTrue="1" operator="equal">
      <formula>A201</formula>
    </cfRule>
    <cfRule type="cellIs" dxfId="20" priority="28" stopIfTrue="1" operator="equal">
      <formula>0</formula>
    </cfRule>
  </conditionalFormatting>
  <conditionalFormatting sqref="A203:C203">
    <cfRule type="cellIs" dxfId="19" priority="25" stopIfTrue="1" operator="equal">
      <formula>A202</formula>
    </cfRule>
    <cfRule type="cellIs" dxfId="18" priority="26" stopIfTrue="1" operator="equal">
      <formula>0</formula>
    </cfRule>
  </conditionalFormatting>
  <conditionalFormatting sqref="A204:C204">
    <cfRule type="cellIs" dxfId="17" priority="23" stopIfTrue="1" operator="equal">
      <formula>A203</formula>
    </cfRule>
    <cfRule type="cellIs" dxfId="16" priority="24" stopIfTrue="1" operator="equal">
      <formula>0</formula>
    </cfRule>
  </conditionalFormatting>
  <conditionalFormatting sqref="A205:C205">
    <cfRule type="cellIs" dxfId="15" priority="21" stopIfTrue="1" operator="equal">
      <formula>A204</formula>
    </cfRule>
    <cfRule type="cellIs" dxfId="14" priority="22" stopIfTrue="1" operator="equal">
      <formula>0</formula>
    </cfRule>
  </conditionalFormatting>
  <conditionalFormatting sqref="A206:C206">
    <cfRule type="cellIs" dxfId="13" priority="19" stopIfTrue="1" operator="equal">
      <formula>A205</formula>
    </cfRule>
    <cfRule type="cellIs" dxfId="12" priority="20" stopIfTrue="1" operator="equal">
      <formula>0</formula>
    </cfRule>
  </conditionalFormatting>
  <conditionalFormatting sqref="A207:C207">
    <cfRule type="cellIs" dxfId="11" priority="17" stopIfTrue="1" operator="equal">
      <formula>A206</formula>
    </cfRule>
    <cfRule type="cellIs" dxfId="10" priority="18" stopIfTrue="1" operator="equal">
      <formula>0</formula>
    </cfRule>
  </conditionalFormatting>
  <conditionalFormatting sqref="A208:C208">
    <cfRule type="cellIs" dxfId="9" priority="15" stopIfTrue="1" operator="equal">
      <formula>A207</formula>
    </cfRule>
    <cfRule type="cellIs" dxfId="8" priority="16" stopIfTrue="1" operator="equal">
      <formula>0</formula>
    </cfRule>
  </conditionalFormatting>
  <conditionalFormatting sqref="A235">
    <cfRule type="cellIs" dxfId="7" priority="11" stopIfTrue="1" operator="equal">
      <formula>A234</formula>
    </cfRule>
  </conditionalFormatting>
  <conditionalFormatting sqref="A236">
    <cfRule type="cellIs" dxfId="6" priority="10" stopIfTrue="1" operator="equal">
      <formula>A235</formula>
    </cfRule>
  </conditionalFormatting>
  <conditionalFormatting sqref="A237">
    <cfRule type="cellIs" dxfId="5" priority="9" stopIfTrue="1" operator="equal">
      <formula>A236</formula>
    </cfRule>
  </conditionalFormatting>
  <conditionalFormatting sqref="A238">
    <cfRule type="cellIs" dxfId="4" priority="8" stopIfTrue="1" operator="equal">
      <formula>A237</formula>
    </cfRule>
  </conditionalFormatting>
  <conditionalFormatting sqref="A161">
    <cfRule type="cellIs" dxfId="3" priority="1" stopIfTrue="1" operator="equal">
      <formula>A160</formula>
    </cfRule>
    <cfRule type="cellIs" dxfId="2" priority="2" stopIfTrue="1" operator="equal">
      <formula>0</formula>
    </cfRule>
  </conditionalFormatting>
  <conditionalFormatting sqref="A160">
    <cfRule type="cellIs" dxfId="1" priority="3" stopIfTrue="1" operator="equal">
      <formula>A159</formula>
    </cfRule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57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КПК1113132</vt:lpstr>
      <vt:lpstr>'Додаток2 КПК1113132'!Область_друку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2023-12-18T06:54:23Z</cp:lastPrinted>
  <dcterms:created xsi:type="dcterms:W3CDTF">2016-07-02T12:27:50Z</dcterms:created>
  <dcterms:modified xsi:type="dcterms:W3CDTF">2023-12-22T11:46:01Z</dcterms:modified>
</cp:coreProperties>
</file>