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ЖОВТЕНЬ\ПАСПОРТА\"/>
    </mc:Choice>
  </mc:AlternateContent>
  <bookViews>
    <workbookView xWindow="0" yWindow="0" windowWidth="19200" windowHeight="6530"/>
  </bookViews>
  <sheets>
    <sheet name="КПК1115031" sheetId="9" r:id="rId1"/>
  </sheets>
  <definedNames>
    <definedName name="_xlnm.Print_Area" localSheetId="0">КПК1115031!$A$1:$BM$133</definedName>
  </definedNames>
  <calcPr calcId="152511"/>
</workbook>
</file>

<file path=xl/calcChain.xml><?xml version="1.0" encoding="utf-8"?>
<calcChain xmlns="http://schemas.openxmlformats.org/spreadsheetml/2006/main">
  <c r="AO97" i="9" l="1"/>
  <c r="BE115" i="9" l="1"/>
  <c r="AO115" i="9"/>
  <c r="AW115" i="9"/>
  <c r="AS22" i="9"/>
  <c r="I23" i="9" l="1"/>
  <c r="BE108" i="9" l="1"/>
  <c r="AW108" i="9"/>
  <c r="AO108" i="9"/>
  <c r="BE98" i="9"/>
  <c r="AW81" i="9"/>
  <c r="AO88" i="9"/>
  <c r="BE85" i="9"/>
  <c r="AK50" i="9"/>
  <c r="BE106" i="9" l="1"/>
  <c r="AW106" i="9"/>
  <c r="AO106" i="9"/>
  <c r="AO107" i="9" l="1"/>
  <c r="AR72" i="9"/>
  <c r="AW97" i="9" l="1"/>
  <c r="AW88" i="9"/>
  <c r="BE96" i="9" l="1"/>
  <c r="AJ72" i="9" l="1"/>
  <c r="AB72" i="9"/>
  <c r="AB71" i="9"/>
  <c r="BE110" i="9"/>
  <c r="AW110" i="9"/>
  <c r="AO110" i="9"/>
  <c r="BE84" i="9"/>
  <c r="AW84" i="9"/>
  <c r="AO84" i="9"/>
  <c r="AB73" i="9" l="1"/>
  <c r="AO81" i="9" s="1"/>
  <c r="AK63" i="9"/>
  <c r="AJ71" i="9" s="1"/>
  <c r="AJ73" i="9" s="1"/>
  <c r="AW103" i="9" s="1"/>
  <c r="AS54" i="9"/>
  <c r="AR71" i="9" l="1"/>
  <c r="AO103" i="9"/>
  <c r="AR73" i="9"/>
  <c r="BE103" i="9" s="1"/>
  <c r="AW92" i="9" l="1"/>
  <c r="AC63" i="9" l="1"/>
  <c r="AS63" i="9" s="1"/>
  <c r="AS62" i="9"/>
  <c r="BE91" i="9" l="1"/>
  <c r="BE90" i="9"/>
  <c r="AW114" i="9" l="1"/>
  <c r="BE105" i="9" l="1"/>
  <c r="BE92" i="9" l="1"/>
  <c r="AK60" i="9" l="1"/>
  <c r="AK51" i="9" l="1"/>
  <c r="AS61" i="9" l="1"/>
  <c r="AS60" i="9"/>
  <c r="AS59" i="9"/>
  <c r="AS58" i="9"/>
  <c r="AS57" i="9"/>
  <c r="AS56" i="9"/>
  <c r="BE100" i="9" l="1"/>
  <c r="AW109" i="9"/>
  <c r="BE109" i="9" s="1"/>
  <c r="BE89" i="9" l="1"/>
  <c r="AO104" i="9" l="1"/>
  <c r="AO82" i="9"/>
  <c r="BE82" i="9" s="1"/>
  <c r="BE88" i="9" l="1"/>
  <c r="AW107" i="9" l="1"/>
  <c r="AS55" i="9"/>
  <c r="BE104" i="9" l="1"/>
  <c r="BE99" i="9"/>
  <c r="BE83" i="9"/>
  <c r="AS53" i="9" l="1"/>
  <c r="AS50" i="9"/>
  <c r="BE81" i="9" l="1"/>
  <c r="BE114" i="9" l="1"/>
  <c r="BE113" i="9"/>
  <c r="BE112" i="9"/>
  <c r="BE97" i="9" l="1"/>
  <c r="BE107" i="9" s="1"/>
  <c r="BE95" i="9"/>
  <c r="BE94" i="9"/>
  <c r="BE87" i="9"/>
  <c r="BE86" i="9"/>
  <c r="U22" i="9" l="1"/>
  <c r="AS52" i="9" l="1"/>
  <c r="AS51" i="9"/>
</calcChain>
</file>

<file path=xl/sharedStrings.xml><?xml version="1.0" encoding="utf-8"?>
<sst xmlns="http://schemas.openxmlformats.org/spreadsheetml/2006/main" count="257" uniqueCount="165">
  <si>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</si>
  <si>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</si>
  <si>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</si>
  <si>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</si>
  <si>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</si>
  <si>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</si>
  <si>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</si>
  <si>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</si>
  <si>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</si>
  <si>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</si>
  <si>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</si>
  <si>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</si>
  <si>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</si>
  <si>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</si>
  <si>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</si>
  <si>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</si>
  <si>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</si>
  <si>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</si>
  <si>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</si>
  <si>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</si>
  <si>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</si>
  <si>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</si>
  <si>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</si>
  <si>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</si>
  <si>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</si>
  <si>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</si>
  <si>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</si>
  <si>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</si>
  <si>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</si>
  <si>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</si>
  <si>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</si>
  <si>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</si>
  <si>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</si>
  <si>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</si>
  <si>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</si>
  <si>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</si>
  <si>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</si>
  <si>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</si>
  <si>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</si>
  <si>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</si>
  <si>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</si>
  <si>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</si>
  <si>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</si>
  <si>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</si>
  <si>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</si>
  <si>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</si>
  <si>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</si>
  <si>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</si>
  <si>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</si>
  <si>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</si>
  <si>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</si>
  <si>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</si>
  <si>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</si>
  <si>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</si>
  <si>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</si>
  <si>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</si>
  <si>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</si>
  <si>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</si>
  <si>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</si>
  <si>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</si>
  <si>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</si>
  <si>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</si>
  <si>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</si>
  <si>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</si>
  <si>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</si>
  <si>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</si>
  <si>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</si>
  <si>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</si>
  <si>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</si>
  <si>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</si>
  <si>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</si>
  <si>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</si>
  <si>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</si>
  <si>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</si>
  <si>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</si>
  <si>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</si>
  <si>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</si>
  <si>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</si>
  <si>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</si>
  <si>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</si>
  <si>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</si>
  <si>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</si>
  <si>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</si>
  <si>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</si>
  <si>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</si>
  <si>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</si>
  <si>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</si>
  <si>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</si>
  <si>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</si>
  <si>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</si>
  <si>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</si>
  <si>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</si>
  <si>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</si>
  <si>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</si>
  <si>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</si>
  <si>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</si>
  <si>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</si>
  <si>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</si>
  <si>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</si>
  <si>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</si>
  <si>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</si>
  <si>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</si>
  <si>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</si>
  <si>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</si>
  <si>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</si>
  <si>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</si>
  <si>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</si>
  <si>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</si>
  <si>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</si>
  <si>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</si>
  <si>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</si>
  <si>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</si>
  <si>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</si>
  <si>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</si>
  <si>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</si>
  <si>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</si>
  <si>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</si>
  <si>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</si>
  <si>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</si>
  <si>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</si>
  <si>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обсяг видатків на погашення кредиторської заборгованості за 2022 рік</t>
  </si>
  <si>
    <t xml:space="preserve"> кошторис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</si>
  <si>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</si>
  <si>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</si>
  <si>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</si>
  <si>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</si>
  <si>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</si>
  <si>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</si>
  <si>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</si>
  <si>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</si>
  <si>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</si>
  <si>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</si>
  <si>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</si>
  <si>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</si>
  <si>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</si>
  <si>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</si>
  <si>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</si>
  <si>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</si>
  <si>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</si>
  <si>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</si>
  <si>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</si>
  <si>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</si>
  <si>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 xml:space="preserve">обсяг витрат по об'єкту: 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Хмельницький.  </t>
  </si>
  <si>
    <t xml:space="preserve">обсяг витрат по об"єкту: Капітальний ремонт гандбольного майданчика по вул. Проскурівська, 66 в м. Хмельницькому </t>
  </si>
  <si>
    <t xml:space="preserve">обсяг витрат для 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</si>
  <si>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рівень завершення робіт по об’єкту: "Будівництво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Хмельницький".  </t>
  </si>
  <si>
    <t xml:space="preserve">рівень завершення робіт по об’єкту: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</si>
  <si>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      </t>
  </si>
  <si>
    <t>Розвиток та популяризації спорту як дієвого засобу реабілітації серед поранених захисників та захисниць внаслідок виконання службових обов’язків в зоні бойових дій.</t>
  </si>
  <si>
    <t>обсяг витрат на реалізацію громадського проекту "Нескорені"</t>
  </si>
  <si>
    <t>кількість придбаного спортивного обладнання та інвентаря для реалізації громадського проекту  "Нескорені"</t>
  </si>
  <si>
    <t>середня вартість одиниці придбаного спортивного обладнання та інвентарю для  реалізації громадського проекту  "Нескорені"</t>
  </si>
  <si>
    <t>рівень освоєння коштів щодо реалізації громадського проекту "Нескорені"</t>
  </si>
  <si>
    <t>Виконання заходів Програми бюджетування за участі громадськості (Бюджет участі) Хмельницької міської територіальної громади на 2024-2026 роки (зі змінами) на реалізацію громадського проекту "Нескорені"</t>
  </si>
  <si>
    <t xml:space="preserve">«Реконструкція футбольного поля під штучним покриттям Хмельницької дитячо-юнацької спортивної школи №1 по вул. Спортивній, 17 в м. Хмельницькому» </t>
  </si>
  <si>
    <t xml:space="preserve"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</t>
  </si>
  <si>
    <t xml:space="preserve">Програми бюджетування за участі громадськості (Бюджет участі) Хмельницької міської територіальної громади на 2024-2026 роки </t>
  </si>
  <si>
    <r>
      <rPr>
        <sz val="10.5"/>
        <rFont val="Times New Roman"/>
        <family val="1"/>
        <charset val="204"/>
      </rPr>
  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заходів; сприяння процесу відновлення та реабілітації ветеранів/ветеранок та військовослужбовців, які отримали поранення, травми або захворювання під час, або внаслідок виконання службових обов’язків в зоні бойових дій.</t>
    </r>
  </si>
  <si>
    <t>обсяг витрат на придбання медичного обладнання</t>
  </si>
  <si>
    <t>середня вартість одиниці придбаного медичного обладнання та інвентарю для комунальних дитячо-юнацьких спортивних шкіл</t>
  </si>
  <si>
    <t>кількість придбаного медичного обладнання для комунальних дитячо-юнацьких спортивних шкіл</t>
  </si>
  <si>
    <t>Наказ від 30.10.2024 р.</t>
  </si>
  <si>
    <t>19-а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</si>
  <si>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рішення сесії  Хмельницької  міської ради від 22.05.2024 року №6 «Про внесення змін до бюджету Хмельницької міської територіальної громади на 2024 рік»; Програма бюджетування за участі громадськості (Бюджет участі) Хмельницької міської територіальної громади на 2024-2026 роки (зі змінами), рішення сесії  Хмельницької  міської ради від 16.08.2024 року №6 «Про внесення змін до бюджету Хмельницької міської територіальної громади на 2024 рік»,  рішення сесії  Хмельницької  міської ради від  17.10.2024 року №3  «Про внесення змін до бюджету Хмельницької міської територіальної громади на 2024 рік».</t>
  </si>
  <si>
    <t>30.10.2024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</si>
</sst>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7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topLeftCell="A74" zoomScaleNormal="100" zoomScaleSheetLayoutView="100" workbookViewId="0">
      <selection activeCell="A132" sqref="A132:H132"/>
    </sheetView>
  </sheetViews>
  <sheetFormatPr defaultColWidth="9.1796875" defaultRowHeight="13" x14ac:dyDescent="0.3"/>
  <cols>
    <col min="1" max="26" width="2.81640625" style="1" customWidth="1"/>
    <col min="27" max="27" width="5.453125" style="1" customWidth="1"/>
    <col min="28" max="39" width="2.81640625" style="1" customWidth="1"/>
    <col min="40" max="40" width="0.54296875" style="1" customWidth="1"/>
    <col min="41" max="43" width="2.81640625" style="1" customWidth="1"/>
    <col min="44" max="44" width="3.453125" style="1" customWidth="1"/>
    <col min="45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23" t="s">
        <v>35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6" customHeight="1" x14ac:dyDescent="0.3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5" hidden="1" customHeight="1" x14ac:dyDescent="0.3">
      <c r="AO3" s="125" t="s">
        <v>73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16.5" customHeight="1" x14ac:dyDescent="0.3">
      <c r="AO4" s="127" t="s">
        <v>74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ht="9" customHeight="1" x14ac:dyDescent="0.3">
      <c r="AO5" s="129" t="s">
        <v>20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3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3" customHeight="1" x14ac:dyDescent="0.3">
      <c r="AO7" s="131" t="s">
        <v>161</v>
      </c>
      <c r="AP7" s="126"/>
      <c r="AQ7" s="126"/>
      <c r="AR7" s="126"/>
      <c r="AS7" s="126"/>
      <c r="AT7" s="126"/>
      <c r="AU7" s="126"/>
      <c r="AV7" s="1" t="s">
        <v>62</v>
      </c>
      <c r="AW7" s="131" t="s">
        <v>162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3">
      <c r="AO8" s="31"/>
      <c r="AP8" s="31"/>
      <c r="AQ8" s="31"/>
      <c r="AR8" s="31"/>
      <c r="AS8" s="31"/>
      <c r="AT8" s="31"/>
      <c r="AU8" s="31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idden="1" x14ac:dyDescent="0.3"/>
    <row r="10" spans="1:77" ht="15.75" customHeight="1" x14ac:dyDescent="0.3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3">
      <c r="A11" s="132" t="s">
        <v>138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5">
      <c r="A13" s="19" t="s">
        <v>52</v>
      </c>
      <c r="B13" s="133" t="s">
        <v>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8"/>
      <c r="N13" s="135" t="s">
        <v>74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9"/>
      <c r="AU13" s="133" t="s">
        <v>75</v>
      </c>
      <c r="AV13" s="134"/>
      <c r="AW13" s="134"/>
      <c r="AX13" s="134"/>
      <c r="AY13" s="134"/>
      <c r="AZ13" s="134"/>
      <c r="BA13" s="134"/>
      <c r="BB13" s="1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38" t="s">
        <v>55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27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27"/>
      <c r="AU14" s="138" t="s">
        <v>54</v>
      </c>
      <c r="AV14" s="138"/>
      <c r="AW14" s="138"/>
      <c r="AX14" s="138"/>
      <c r="AY14" s="138"/>
      <c r="AZ14" s="138"/>
      <c r="BA14" s="138"/>
      <c r="BB14" s="1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9" customHeight="1" x14ac:dyDescent="0.25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4.15" customHeight="1" x14ac:dyDescent="0.25">
      <c r="A16" s="30" t="s">
        <v>4</v>
      </c>
      <c r="B16" s="133" t="s">
        <v>78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28"/>
      <c r="N16" s="135" t="s">
        <v>77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9"/>
      <c r="AU16" s="133" t="s">
        <v>75</v>
      </c>
      <c r="AV16" s="134"/>
      <c r="AW16" s="134"/>
      <c r="AX16" s="134"/>
      <c r="AY16" s="134"/>
      <c r="AZ16" s="134"/>
      <c r="BA16" s="134"/>
      <c r="BB16" s="134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3" customHeight="1" x14ac:dyDescent="0.25">
      <c r="A17" s="26"/>
      <c r="B17" s="138" t="s">
        <v>55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27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27"/>
      <c r="AU17" s="138" t="s">
        <v>54</v>
      </c>
      <c r="AV17" s="138"/>
      <c r="AW17" s="138"/>
      <c r="AX17" s="138"/>
      <c r="AY17" s="138"/>
      <c r="AZ17" s="138"/>
      <c r="BA17" s="138"/>
      <c r="BB17" s="138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9" hidden="1" customHeight="1" x14ac:dyDescent="0.25"/>
    <row r="19" spans="1:79" customFormat="1" ht="28" customHeight="1" x14ac:dyDescent="0.25">
      <c r="A19" s="19" t="s">
        <v>53</v>
      </c>
      <c r="B19" s="133" t="s">
        <v>96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98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0"/>
      <c r="AA19" s="133" t="s">
        <v>82</v>
      </c>
      <c r="AB19" s="134"/>
      <c r="AC19" s="134"/>
      <c r="AD19" s="134"/>
      <c r="AE19" s="134"/>
      <c r="AF19" s="134"/>
      <c r="AG19" s="134"/>
      <c r="AH19" s="134"/>
      <c r="AI19" s="134"/>
      <c r="AJ19" s="20"/>
      <c r="AK19" s="160" t="s">
        <v>97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0"/>
      <c r="BE19" s="136" t="s">
        <v>119</v>
      </c>
      <c r="BF19" s="137"/>
      <c r="BG19" s="137"/>
      <c r="BH19" s="137"/>
      <c r="BI19" s="137"/>
      <c r="BJ19" s="137"/>
      <c r="BK19" s="137"/>
      <c r="BL19" s="137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5">
      <c r="B20" s="138" t="s">
        <v>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22"/>
      <c r="AA20" s="158" t="s">
        <v>57</v>
      </c>
      <c r="AB20" s="158"/>
      <c r="AC20" s="158"/>
      <c r="AD20" s="158"/>
      <c r="AE20" s="158"/>
      <c r="AF20" s="158"/>
      <c r="AG20" s="158"/>
      <c r="AH20" s="158"/>
      <c r="AI20" s="158"/>
      <c r="AJ20" s="22"/>
      <c r="AK20" s="159" t="s">
        <v>58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22"/>
      <c r="BE20" s="138" t="s">
        <v>59</v>
      </c>
      <c r="BF20" s="138"/>
      <c r="BG20" s="138"/>
      <c r="BH20" s="138"/>
      <c r="BI20" s="138"/>
      <c r="BJ20" s="138"/>
      <c r="BK20" s="138"/>
      <c r="BL20" s="138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5" customHeight="1" x14ac:dyDescent="0.3">
      <c r="A22" s="144" t="s">
        <v>50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>
        <f>AS22+I23</f>
        <v>69279839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5">
        <f>63565171+70460+571809+356600+519426+132920-250000-260000</f>
        <v>64706386</v>
      </c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7" t="s">
        <v>23</v>
      </c>
      <c r="BE22" s="147"/>
      <c r="BF22" s="147"/>
      <c r="BG22" s="147"/>
      <c r="BH22" s="147"/>
      <c r="BI22" s="147"/>
      <c r="BJ22" s="147"/>
      <c r="BK22" s="147"/>
      <c r="BL22" s="147"/>
    </row>
    <row r="23" spans="1:79" ht="25" customHeight="1" x14ac:dyDescent="0.3">
      <c r="A23" s="147" t="s">
        <v>22</v>
      </c>
      <c r="B23" s="147"/>
      <c r="C23" s="147"/>
      <c r="D23" s="147"/>
      <c r="E23" s="147"/>
      <c r="F23" s="147"/>
      <c r="G23" s="147"/>
      <c r="H23" s="147"/>
      <c r="I23" s="145">
        <f>2442242+71064+1747146+144001+169000</f>
        <v>4573453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7" t="s">
        <v>24</v>
      </c>
      <c r="U23" s="147"/>
      <c r="V23" s="147"/>
      <c r="W23" s="14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3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3">
      <c r="A25" s="124" t="s">
        <v>37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s="34" customFormat="1" ht="92" customHeight="1" x14ac:dyDescent="0.25">
      <c r="A26" s="161" t="s">
        <v>163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12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3">
      <c r="A28" s="147" t="s">
        <v>36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</row>
    <row r="29" spans="1:79" ht="21.65" customHeight="1" x14ac:dyDescent="0.3">
      <c r="A29" s="163" t="s">
        <v>28</v>
      </c>
      <c r="B29" s="163"/>
      <c r="C29" s="163"/>
      <c r="D29" s="163"/>
      <c r="E29" s="163"/>
      <c r="F29" s="163"/>
      <c r="G29" s="139" t="s">
        <v>40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79" ht="15.5" hidden="1" x14ac:dyDescent="0.3">
      <c r="A30" s="152">
        <v>1</v>
      </c>
      <c r="B30" s="152"/>
      <c r="C30" s="152"/>
      <c r="D30" s="152"/>
      <c r="E30" s="152"/>
      <c r="F30" s="152"/>
      <c r="G30" s="139">
        <v>2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1"/>
    </row>
    <row r="31" spans="1:79" ht="10.5" hidden="1" customHeight="1" x14ac:dyDescent="0.3">
      <c r="A31" s="94" t="s">
        <v>33</v>
      </c>
      <c r="B31" s="94"/>
      <c r="C31" s="94"/>
      <c r="D31" s="94"/>
      <c r="E31" s="94"/>
      <c r="F31" s="94"/>
      <c r="G31" s="153" t="s">
        <v>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5"/>
      <c r="CA31" s="1" t="s">
        <v>49</v>
      </c>
    </row>
    <row r="32" spans="1:79" ht="20.5" customHeight="1" x14ac:dyDescent="0.3">
      <c r="A32" s="94">
        <v>1</v>
      </c>
      <c r="B32" s="94"/>
      <c r="C32" s="94"/>
      <c r="D32" s="94"/>
      <c r="E32" s="94"/>
      <c r="F32" s="94"/>
      <c r="G32" s="164" t="s">
        <v>97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CA32" s="1" t="s">
        <v>48</v>
      </c>
    </row>
    <row r="33" spans="1:79" ht="12.7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6" customHeight="1" x14ac:dyDescent="0.3">
      <c r="A34" s="147" t="s">
        <v>38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</row>
    <row r="35" spans="1:79" ht="56.5" customHeight="1" x14ac:dyDescent="0.3">
      <c r="A35" s="167" t="s">
        <v>157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</row>
    <row r="36" spans="1:79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3">
      <c r="A37" s="147" t="s">
        <v>39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</row>
    <row r="38" spans="1:79" s="43" customFormat="1" ht="14.15" customHeight="1" x14ac:dyDescent="0.25">
      <c r="A38" s="148" t="s">
        <v>28</v>
      </c>
      <c r="B38" s="148"/>
      <c r="C38" s="148"/>
      <c r="D38" s="148"/>
      <c r="E38" s="148"/>
      <c r="F38" s="148"/>
      <c r="G38" s="149" t="s">
        <v>25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1"/>
    </row>
    <row r="39" spans="1:79" ht="15.5" hidden="1" x14ac:dyDescent="0.3">
      <c r="A39" s="152">
        <v>1</v>
      </c>
      <c r="B39" s="152"/>
      <c r="C39" s="152"/>
      <c r="D39" s="152"/>
      <c r="E39" s="152"/>
      <c r="F39" s="152"/>
      <c r="G39" s="139">
        <v>2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</row>
    <row r="40" spans="1:79" ht="10.5" hidden="1" customHeight="1" x14ac:dyDescent="0.3">
      <c r="A40" s="94" t="s">
        <v>6</v>
      </c>
      <c r="B40" s="94"/>
      <c r="C40" s="94"/>
      <c r="D40" s="94"/>
      <c r="E40" s="94"/>
      <c r="F40" s="94"/>
      <c r="G40" s="153" t="s">
        <v>7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5"/>
      <c r="CA40" s="1" t="s">
        <v>11</v>
      </c>
    </row>
    <row r="41" spans="1:79" ht="23.15" customHeight="1" x14ac:dyDescent="0.3">
      <c r="A41" s="94">
        <v>1</v>
      </c>
      <c r="B41" s="94"/>
      <c r="C41" s="94"/>
      <c r="D41" s="94"/>
      <c r="E41" s="94"/>
      <c r="F41" s="94"/>
      <c r="G41" s="164" t="s">
        <v>83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9"/>
      <c r="CA41" s="1" t="s">
        <v>12</v>
      </c>
    </row>
    <row r="42" spans="1:79" ht="6.65" hidden="1" customHeight="1" x14ac:dyDescent="0.3">
      <c r="A42" s="94">
        <v>2</v>
      </c>
      <c r="B42" s="94"/>
      <c r="C42" s="94"/>
      <c r="D42" s="94"/>
      <c r="E42" s="94"/>
      <c r="F42" s="94"/>
      <c r="G42" s="180" t="s">
        <v>83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2"/>
    </row>
    <row r="43" spans="1:79" ht="23.15" hidden="1" customHeight="1" x14ac:dyDescent="0.3">
      <c r="A43" s="109">
        <v>2</v>
      </c>
      <c r="B43" s="110"/>
      <c r="C43" s="110"/>
      <c r="D43" s="110"/>
      <c r="E43" s="110"/>
      <c r="F43" s="111"/>
      <c r="G43" s="170" t="s">
        <v>148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2"/>
    </row>
    <row r="44" spans="1:79" ht="39" customHeight="1" x14ac:dyDescent="0.3">
      <c r="A44" s="147" t="s">
        <v>41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3">
      <c r="A45" s="173" t="s">
        <v>76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s="43" customFormat="1" ht="16" customHeight="1" x14ac:dyDescent="0.25">
      <c r="A46" s="148" t="s">
        <v>28</v>
      </c>
      <c r="B46" s="148"/>
      <c r="C46" s="148"/>
      <c r="D46" s="174" t="s">
        <v>26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6"/>
      <c r="AC46" s="148" t="s">
        <v>29</v>
      </c>
      <c r="AD46" s="148"/>
      <c r="AE46" s="148"/>
      <c r="AF46" s="148"/>
      <c r="AG46" s="148"/>
      <c r="AH46" s="148"/>
      <c r="AI46" s="148"/>
      <c r="AJ46" s="148"/>
      <c r="AK46" s="148" t="s">
        <v>30</v>
      </c>
      <c r="AL46" s="148"/>
      <c r="AM46" s="148"/>
      <c r="AN46" s="148"/>
      <c r="AO46" s="148"/>
      <c r="AP46" s="148"/>
      <c r="AQ46" s="148"/>
      <c r="AR46" s="148"/>
      <c r="AS46" s="148" t="s">
        <v>27</v>
      </c>
      <c r="AT46" s="148"/>
      <c r="AU46" s="148"/>
      <c r="AV46" s="148"/>
      <c r="AW46" s="148"/>
      <c r="AX46" s="148"/>
      <c r="AY46" s="148"/>
      <c r="AZ46" s="148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8.15" customHeight="1" x14ac:dyDescent="0.25">
      <c r="A47" s="148"/>
      <c r="B47" s="148"/>
      <c r="C47" s="148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9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42"/>
      <c r="BB47" s="42"/>
      <c r="BC47" s="42"/>
      <c r="BD47" s="42"/>
      <c r="BE47" s="42"/>
      <c r="BF47" s="42"/>
      <c r="BG47" s="42"/>
      <c r="BH47" s="42"/>
    </row>
    <row r="48" spans="1:79" x14ac:dyDescent="0.3">
      <c r="A48" s="94">
        <v>1</v>
      </c>
      <c r="B48" s="94"/>
      <c r="C48" s="94"/>
      <c r="D48" s="109">
        <v>2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4">
        <v>3</v>
      </c>
      <c r="AD48" s="94"/>
      <c r="AE48" s="94"/>
      <c r="AF48" s="94"/>
      <c r="AG48" s="94"/>
      <c r="AH48" s="94"/>
      <c r="AI48" s="94"/>
      <c r="AJ48" s="94"/>
      <c r="AK48" s="94">
        <v>4</v>
      </c>
      <c r="AL48" s="94"/>
      <c r="AM48" s="94"/>
      <c r="AN48" s="94"/>
      <c r="AO48" s="94"/>
      <c r="AP48" s="94"/>
      <c r="AQ48" s="94"/>
      <c r="AR48" s="94"/>
      <c r="AS48" s="94">
        <v>5</v>
      </c>
      <c r="AT48" s="94"/>
      <c r="AU48" s="94"/>
      <c r="AV48" s="94"/>
      <c r="AW48" s="94"/>
      <c r="AX48" s="94"/>
      <c r="AY48" s="94"/>
      <c r="AZ48" s="94"/>
      <c r="BA48" s="41"/>
      <c r="BB48" s="41"/>
      <c r="BC48" s="41"/>
      <c r="BD48" s="41"/>
      <c r="BE48" s="41"/>
      <c r="BF48" s="41"/>
      <c r="BG48" s="41"/>
      <c r="BH48" s="41"/>
    </row>
    <row r="49" spans="1:79" s="2" customFormat="1" ht="12.75" hidden="1" customHeight="1" x14ac:dyDescent="0.3">
      <c r="A49" s="94" t="s">
        <v>6</v>
      </c>
      <c r="B49" s="94"/>
      <c r="C49" s="94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83" t="s">
        <v>8</v>
      </c>
      <c r="AD49" s="183"/>
      <c r="AE49" s="183"/>
      <c r="AF49" s="183"/>
      <c r="AG49" s="183"/>
      <c r="AH49" s="183"/>
      <c r="AI49" s="183"/>
      <c r="AJ49" s="183"/>
      <c r="AK49" s="183" t="s">
        <v>9</v>
      </c>
      <c r="AL49" s="183"/>
      <c r="AM49" s="183"/>
      <c r="AN49" s="183"/>
      <c r="AO49" s="183"/>
      <c r="AP49" s="183"/>
      <c r="AQ49" s="183"/>
      <c r="AR49" s="183"/>
      <c r="AS49" s="98" t="s">
        <v>10</v>
      </c>
      <c r="AT49" s="183"/>
      <c r="AU49" s="183"/>
      <c r="AV49" s="183"/>
      <c r="AW49" s="183"/>
      <c r="AX49" s="183"/>
      <c r="AY49" s="183"/>
      <c r="AZ49" s="183"/>
      <c r="BA49" s="14"/>
      <c r="BB49" s="15"/>
      <c r="BC49" s="15"/>
      <c r="BD49" s="15"/>
      <c r="BE49" s="15"/>
      <c r="BF49" s="15"/>
      <c r="BG49" s="15"/>
      <c r="BH49" s="15"/>
      <c r="CA49" s="2" t="s">
        <v>13</v>
      </c>
    </row>
    <row r="50" spans="1:79" ht="35.5" customHeight="1" x14ac:dyDescent="0.3">
      <c r="A50" s="94">
        <v>1</v>
      </c>
      <c r="B50" s="94"/>
      <c r="C50" s="94"/>
      <c r="D50" s="95" t="s">
        <v>111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65">
        <v>64469786</v>
      </c>
      <c r="AD50" s="65"/>
      <c r="AE50" s="65"/>
      <c r="AF50" s="65"/>
      <c r="AG50" s="65"/>
      <c r="AH50" s="65"/>
      <c r="AI50" s="65"/>
      <c r="AJ50" s="65"/>
      <c r="AK50" s="119">
        <f>1442242+71064+75200+89002+169000</f>
        <v>1846508</v>
      </c>
      <c r="AL50" s="119"/>
      <c r="AM50" s="119"/>
      <c r="AN50" s="119"/>
      <c r="AO50" s="119"/>
      <c r="AP50" s="119"/>
      <c r="AQ50" s="119"/>
      <c r="AR50" s="119"/>
      <c r="AS50" s="119">
        <f>AC50+AK50</f>
        <v>66316294</v>
      </c>
      <c r="AT50" s="119"/>
      <c r="AU50" s="119"/>
      <c r="AV50" s="119"/>
      <c r="AW50" s="119"/>
      <c r="AX50" s="119"/>
      <c r="AY50" s="119"/>
      <c r="AZ50" s="119"/>
      <c r="BA50" s="16"/>
      <c r="BB50" s="16"/>
      <c r="BC50" s="16"/>
      <c r="BD50" s="16"/>
      <c r="BE50" s="16"/>
      <c r="BF50" s="16"/>
      <c r="BG50" s="16"/>
      <c r="BH50" s="16"/>
      <c r="CA50" s="1" t="s">
        <v>14</v>
      </c>
    </row>
    <row r="51" spans="1:79" ht="24.65" hidden="1" customHeight="1" x14ac:dyDescent="0.3">
      <c r="A51" s="94">
        <v>2</v>
      </c>
      <c r="B51" s="94"/>
      <c r="C51" s="94"/>
      <c r="D51" s="95" t="s">
        <v>112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119">
        <v>0</v>
      </c>
      <c r="AD51" s="119"/>
      <c r="AE51" s="119"/>
      <c r="AF51" s="119"/>
      <c r="AG51" s="119"/>
      <c r="AH51" s="119"/>
      <c r="AI51" s="119"/>
      <c r="AJ51" s="119"/>
      <c r="AK51" s="119">
        <f>115700+577000+432398+120333+340000+24500</f>
        <v>1609931</v>
      </c>
      <c r="AL51" s="119"/>
      <c r="AM51" s="119"/>
      <c r="AN51" s="119"/>
      <c r="AO51" s="119"/>
      <c r="AP51" s="119"/>
      <c r="AQ51" s="119"/>
      <c r="AR51" s="119"/>
      <c r="AS51" s="119">
        <f t="shared" ref="AS51:AS52" si="0">AC51+AK51</f>
        <v>1609931</v>
      </c>
      <c r="AT51" s="119"/>
      <c r="AU51" s="119"/>
      <c r="AV51" s="119"/>
      <c r="AW51" s="119"/>
      <c r="AX51" s="119"/>
      <c r="AY51" s="119"/>
      <c r="AZ51" s="119"/>
      <c r="BA51" s="16"/>
      <c r="BB51" s="16"/>
      <c r="BC51" s="16"/>
      <c r="BD51" s="16"/>
      <c r="BE51" s="16"/>
      <c r="BF51" s="16"/>
      <c r="BG51" s="16"/>
      <c r="BH51" s="16"/>
    </row>
    <row r="52" spans="1:79" ht="50.15" hidden="1" customHeight="1" x14ac:dyDescent="0.3">
      <c r="A52" s="94">
        <v>3</v>
      </c>
      <c r="B52" s="94"/>
      <c r="C52" s="94"/>
      <c r="D52" s="95" t="s">
        <v>113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119">
        <v>0</v>
      </c>
      <c r="AD52" s="119"/>
      <c r="AE52" s="119"/>
      <c r="AF52" s="119"/>
      <c r="AG52" s="119"/>
      <c r="AH52" s="119"/>
      <c r="AI52" s="119"/>
      <c r="AJ52" s="119"/>
      <c r="AK52" s="119">
        <v>179860</v>
      </c>
      <c r="AL52" s="119"/>
      <c r="AM52" s="119"/>
      <c r="AN52" s="119"/>
      <c r="AO52" s="119"/>
      <c r="AP52" s="119"/>
      <c r="AQ52" s="119"/>
      <c r="AR52" s="119"/>
      <c r="AS52" s="119">
        <f t="shared" si="0"/>
        <v>179860</v>
      </c>
      <c r="AT52" s="119"/>
      <c r="AU52" s="119"/>
      <c r="AV52" s="119"/>
      <c r="AW52" s="119"/>
      <c r="AX52" s="119"/>
      <c r="AY52" s="119"/>
      <c r="AZ52" s="119"/>
      <c r="BA52" s="16"/>
      <c r="BB52" s="16"/>
      <c r="BC52" s="16"/>
      <c r="BD52" s="16"/>
      <c r="BE52" s="16"/>
      <c r="BF52" s="16"/>
      <c r="BG52" s="16"/>
      <c r="BH52" s="16"/>
    </row>
    <row r="53" spans="1:79" ht="53.5" hidden="1" customHeight="1" x14ac:dyDescent="0.3">
      <c r="A53" s="94">
        <v>4</v>
      </c>
      <c r="B53" s="94"/>
      <c r="C53" s="94"/>
      <c r="D53" s="53" t="s">
        <v>122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19">
        <v>0</v>
      </c>
      <c r="AD53" s="119"/>
      <c r="AE53" s="119"/>
      <c r="AF53" s="119"/>
      <c r="AG53" s="119"/>
      <c r="AH53" s="119"/>
      <c r="AI53" s="119"/>
      <c r="AJ53" s="119"/>
      <c r="AK53" s="119">
        <v>49900</v>
      </c>
      <c r="AL53" s="119"/>
      <c r="AM53" s="119"/>
      <c r="AN53" s="119"/>
      <c r="AO53" s="119"/>
      <c r="AP53" s="119"/>
      <c r="AQ53" s="119"/>
      <c r="AR53" s="119"/>
      <c r="AS53" s="119">
        <f t="shared" ref="AS53" si="1">AC53+AK53</f>
        <v>49900</v>
      </c>
      <c r="AT53" s="119"/>
      <c r="AU53" s="119"/>
      <c r="AV53" s="119"/>
      <c r="AW53" s="119"/>
      <c r="AX53" s="119"/>
      <c r="AY53" s="119"/>
      <c r="AZ53" s="119"/>
      <c r="BA53" s="16"/>
      <c r="BB53" s="16"/>
      <c r="BC53" s="16"/>
      <c r="BD53" s="16"/>
      <c r="BE53" s="16"/>
      <c r="BF53" s="16"/>
      <c r="BG53" s="16"/>
      <c r="BH53" s="16"/>
    </row>
    <row r="54" spans="1:79" ht="50.15" customHeight="1" x14ac:dyDescent="0.3">
      <c r="A54" s="94">
        <v>2</v>
      </c>
      <c r="B54" s="94"/>
      <c r="C54" s="94"/>
      <c r="D54" s="95" t="s">
        <v>153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119">
        <v>236600</v>
      </c>
      <c r="AD54" s="119"/>
      <c r="AE54" s="119"/>
      <c r="AF54" s="119"/>
      <c r="AG54" s="119"/>
      <c r="AH54" s="119"/>
      <c r="AI54" s="119"/>
      <c r="AJ54" s="119"/>
      <c r="AK54" s="119">
        <v>54999</v>
      </c>
      <c r="AL54" s="119"/>
      <c r="AM54" s="119"/>
      <c r="AN54" s="119"/>
      <c r="AO54" s="119"/>
      <c r="AP54" s="119"/>
      <c r="AQ54" s="119"/>
      <c r="AR54" s="119"/>
      <c r="AS54" s="119">
        <f>AC54+AK54</f>
        <v>291599</v>
      </c>
      <c r="AT54" s="119"/>
      <c r="AU54" s="119"/>
      <c r="AV54" s="119"/>
      <c r="AW54" s="119"/>
      <c r="AX54" s="119"/>
      <c r="AY54" s="119"/>
      <c r="AZ54" s="119"/>
      <c r="BA54" s="16"/>
      <c r="BB54" s="16"/>
      <c r="BC54" s="16"/>
      <c r="BD54" s="16"/>
      <c r="BE54" s="16"/>
      <c r="BF54" s="16"/>
      <c r="BG54" s="16"/>
      <c r="BH54" s="16"/>
    </row>
    <row r="55" spans="1:79" ht="45" customHeight="1" x14ac:dyDescent="0.3">
      <c r="A55" s="109">
        <v>3</v>
      </c>
      <c r="B55" s="110"/>
      <c r="C55" s="111"/>
      <c r="D55" s="95" t="s">
        <v>154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06">
        <v>0</v>
      </c>
      <c r="AD55" s="107"/>
      <c r="AE55" s="107"/>
      <c r="AF55" s="107"/>
      <c r="AG55" s="107"/>
      <c r="AH55" s="107"/>
      <c r="AI55" s="107"/>
      <c r="AJ55" s="108"/>
      <c r="AK55" s="106">
        <v>1000000</v>
      </c>
      <c r="AL55" s="107"/>
      <c r="AM55" s="107"/>
      <c r="AN55" s="107"/>
      <c r="AO55" s="107"/>
      <c r="AP55" s="107"/>
      <c r="AQ55" s="107"/>
      <c r="AR55" s="108"/>
      <c r="AS55" s="106">
        <f t="shared" ref="AS55" si="2">AC55+AK55</f>
        <v>1000000</v>
      </c>
      <c r="AT55" s="107"/>
      <c r="AU55" s="107"/>
      <c r="AV55" s="107"/>
      <c r="AW55" s="107"/>
      <c r="AX55" s="107"/>
      <c r="AY55" s="107"/>
      <c r="AZ55" s="108"/>
      <c r="BA55" s="16"/>
      <c r="BB55" s="16"/>
      <c r="BC55" s="16"/>
      <c r="BD55" s="16"/>
      <c r="BE55" s="16"/>
      <c r="BF55" s="16"/>
      <c r="BG55" s="16"/>
      <c r="BH55" s="16"/>
    </row>
    <row r="56" spans="1:79" ht="43.5" hidden="1" customHeight="1" x14ac:dyDescent="0.3">
      <c r="A56" s="109"/>
      <c r="B56" s="110"/>
      <c r="C56" s="111"/>
      <c r="D56" s="95" t="s">
        <v>128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3"/>
      <c r="AC56" s="106">
        <v>0</v>
      </c>
      <c r="AD56" s="107"/>
      <c r="AE56" s="107"/>
      <c r="AF56" s="107"/>
      <c r="AG56" s="107"/>
      <c r="AH56" s="107"/>
      <c r="AI56" s="107"/>
      <c r="AJ56" s="108"/>
      <c r="AK56" s="106">
        <v>12246014</v>
      </c>
      <c r="AL56" s="107"/>
      <c r="AM56" s="107"/>
      <c r="AN56" s="107"/>
      <c r="AO56" s="107"/>
      <c r="AP56" s="107"/>
      <c r="AQ56" s="107"/>
      <c r="AR56" s="108"/>
      <c r="AS56" s="106">
        <f t="shared" ref="AS56" si="3">AC56+AK56</f>
        <v>12246014</v>
      </c>
      <c r="AT56" s="107"/>
      <c r="AU56" s="107"/>
      <c r="AV56" s="107"/>
      <c r="AW56" s="107"/>
      <c r="AX56" s="107"/>
      <c r="AY56" s="107"/>
      <c r="AZ56" s="108"/>
      <c r="BA56" s="16"/>
      <c r="BB56" s="16"/>
      <c r="BC56" s="16"/>
      <c r="BD56" s="16"/>
      <c r="BE56" s="16"/>
      <c r="BF56" s="16"/>
      <c r="BG56" s="16"/>
      <c r="BH56" s="16"/>
    </row>
    <row r="57" spans="1:79" ht="39.65" hidden="1" customHeight="1" x14ac:dyDescent="0.3">
      <c r="A57" s="109"/>
      <c r="B57" s="110"/>
      <c r="C57" s="111"/>
      <c r="D57" s="95" t="s">
        <v>129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3"/>
      <c r="AC57" s="106">
        <v>0</v>
      </c>
      <c r="AD57" s="107"/>
      <c r="AE57" s="107"/>
      <c r="AF57" s="107"/>
      <c r="AG57" s="107"/>
      <c r="AH57" s="107"/>
      <c r="AI57" s="107"/>
      <c r="AJ57" s="108"/>
      <c r="AK57" s="106">
        <v>2072733</v>
      </c>
      <c r="AL57" s="107"/>
      <c r="AM57" s="107"/>
      <c r="AN57" s="107"/>
      <c r="AO57" s="107"/>
      <c r="AP57" s="107"/>
      <c r="AQ57" s="107"/>
      <c r="AR57" s="108"/>
      <c r="AS57" s="106">
        <f t="shared" ref="AS57" si="4">AC57+AK57</f>
        <v>2072733</v>
      </c>
      <c r="AT57" s="107"/>
      <c r="AU57" s="107"/>
      <c r="AV57" s="107"/>
      <c r="AW57" s="107"/>
      <c r="AX57" s="107"/>
      <c r="AY57" s="107"/>
      <c r="AZ57" s="108"/>
      <c r="BA57" s="16"/>
      <c r="BB57" s="16"/>
      <c r="BC57" s="16"/>
      <c r="BD57" s="16"/>
      <c r="BE57" s="16"/>
      <c r="BF57" s="16"/>
      <c r="BG57" s="16"/>
      <c r="BH57" s="16"/>
    </row>
    <row r="58" spans="1:79" ht="56.15" hidden="1" customHeight="1" x14ac:dyDescent="0.3">
      <c r="A58" s="109">
        <v>7</v>
      </c>
      <c r="B58" s="110"/>
      <c r="C58" s="111"/>
      <c r="D58" s="95" t="s">
        <v>130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106">
        <v>0</v>
      </c>
      <c r="AD58" s="107"/>
      <c r="AE58" s="107"/>
      <c r="AF58" s="107"/>
      <c r="AG58" s="107"/>
      <c r="AH58" s="107"/>
      <c r="AI58" s="107"/>
      <c r="AJ58" s="108"/>
      <c r="AK58" s="106">
        <v>35600</v>
      </c>
      <c r="AL58" s="107"/>
      <c r="AM58" s="107"/>
      <c r="AN58" s="107"/>
      <c r="AO58" s="107"/>
      <c r="AP58" s="107"/>
      <c r="AQ58" s="107"/>
      <c r="AR58" s="108"/>
      <c r="AS58" s="106">
        <f t="shared" ref="AS58" si="5">AC58+AK58</f>
        <v>35600</v>
      </c>
      <c r="AT58" s="107"/>
      <c r="AU58" s="107"/>
      <c r="AV58" s="107"/>
      <c r="AW58" s="107"/>
      <c r="AX58" s="107"/>
      <c r="AY58" s="107"/>
      <c r="AZ58" s="108"/>
      <c r="BA58" s="16"/>
      <c r="BB58" s="16"/>
      <c r="BC58" s="16"/>
      <c r="BD58" s="16"/>
      <c r="BE58" s="16"/>
      <c r="BF58" s="16"/>
      <c r="BG58" s="16"/>
      <c r="BH58" s="16"/>
    </row>
    <row r="59" spans="1:79" ht="48" hidden="1" customHeight="1" x14ac:dyDescent="0.3">
      <c r="A59" s="109">
        <v>8</v>
      </c>
      <c r="B59" s="110"/>
      <c r="C59" s="111"/>
      <c r="D59" s="95" t="s">
        <v>131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106">
        <v>0</v>
      </c>
      <c r="AD59" s="107"/>
      <c r="AE59" s="107"/>
      <c r="AF59" s="107"/>
      <c r="AG59" s="107"/>
      <c r="AH59" s="107"/>
      <c r="AI59" s="107"/>
      <c r="AJ59" s="108"/>
      <c r="AK59" s="106">
        <v>3000000</v>
      </c>
      <c r="AL59" s="107"/>
      <c r="AM59" s="107"/>
      <c r="AN59" s="107"/>
      <c r="AO59" s="107"/>
      <c r="AP59" s="107"/>
      <c r="AQ59" s="107"/>
      <c r="AR59" s="108"/>
      <c r="AS59" s="106">
        <f t="shared" ref="AS59" si="6">AC59+AK59</f>
        <v>3000000</v>
      </c>
      <c r="AT59" s="107"/>
      <c r="AU59" s="107"/>
      <c r="AV59" s="107"/>
      <c r="AW59" s="107"/>
      <c r="AX59" s="107"/>
      <c r="AY59" s="107"/>
      <c r="AZ59" s="108"/>
      <c r="BA59" s="16"/>
      <c r="BB59" s="16"/>
      <c r="BC59" s="16"/>
      <c r="BD59" s="16"/>
      <c r="BE59" s="16"/>
      <c r="BF59" s="16"/>
      <c r="BG59" s="16"/>
      <c r="BH59" s="16"/>
    </row>
    <row r="60" spans="1:79" ht="45" hidden="1" customHeight="1" x14ac:dyDescent="0.3">
      <c r="A60" s="109">
        <v>9</v>
      </c>
      <c r="B60" s="110"/>
      <c r="C60" s="111"/>
      <c r="D60" s="95" t="s">
        <v>132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3"/>
      <c r="AC60" s="106">
        <v>0</v>
      </c>
      <c r="AD60" s="107"/>
      <c r="AE60" s="107"/>
      <c r="AF60" s="107"/>
      <c r="AG60" s="107"/>
      <c r="AH60" s="107"/>
      <c r="AI60" s="107"/>
      <c r="AJ60" s="108"/>
      <c r="AK60" s="106">
        <f>300000+770277</f>
        <v>1070277</v>
      </c>
      <c r="AL60" s="107"/>
      <c r="AM60" s="107"/>
      <c r="AN60" s="107"/>
      <c r="AO60" s="107"/>
      <c r="AP60" s="107"/>
      <c r="AQ60" s="107"/>
      <c r="AR60" s="108"/>
      <c r="AS60" s="106">
        <f t="shared" ref="AS60" si="7">AC60+AK60</f>
        <v>1070277</v>
      </c>
      <c r="AT60" s="107"/>
      <c r="AU60" s="107"/>
      <c r="AV60" s="107"/>
      <c r="AW60" s="107"/>
      <c r="AX60" s="107"/>
      <c r="AY60" s="107"/>
      <c r="AZ60" s="108"/>
      <c r="BA60" s="16"/>
      <c r="BB60" s="16"/>
      <c r="BC60" s="16"/>
      <c r="BD60" s="16"/>
      <c r="BE60" s="16"/>
      <c r="BF60" s="16"/>
      <c r="BG60" s="16"/>
      <c r="BH60" s="16"/>
    </row>
    <row r="61" spans="1:79" ht="46" hidden="1" customHeight="1" x14ac:dyDescent="0.3">
      <c r="A61" s="109"/>
      <c r="B61" s="110"/>
      <c r="C61" s="111"/>
      <c r="D61" s="95" t="s">
        <v>133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3"/>
      <c r="AC61" s="106">
        <v>0</v>
      </c>
      <c r="AD61" s="107"/>
      <c r="AE61" s="107"/>
      <c r="AF61" s="107"/>
      <c r="AG61" s="107"/>
      <c r="AH61" s="107"/>
      <c r="AI61" s="107"/>
      <c r="AJ61" s="108"/>
      <c r="AK61" s="106">
        <v>240000</v>
      </c>
      <c r="AL61" s="107"/>
      <c r="AM61" s="107"/>
      <c r="AN61" s="107"/>
      <c r="AO61" s="107"/>
      <c r="AP61" s="107"/>
      <c r="AQ61" s="107"/>
      <c r="AR61" s="108"/>
      <c r="AS61" s="106">
        <f t="shared" ref="AS61" si="8">AC61+AK61</f>
        <v>240000</v>
      </c>
      <c r="AT61" s="107"/>
      <c r="AU61" s="107"/>
      <c r="AV61" s="107"/>
      <c r="AW61" s="107"/>
      <c r="AX61" s="107"/>
      <c r="AY61" s="107"/>
      <c r="AZ61" s="108"/>
      <c r="BA61" s="16"/>
      <c r="BB61" s="16"/>
      <c r="BC61" s="16"/>
      <c r="BD61" s="16"/>
      <c r="BE61" s="16"/>
      <c r="BF61" s="16"/>
      <c r="BG61" s="16"/>
      <c r="BH61" s="16"/>
    </row>
    <row r="62" spans="1:79" ht="47.5" customHeight="1" x14ac:dyDescent="0.3">
      <c r="A62" s="50">
        <v>4</v>
      </c>
      <c r="B62" s="51"/>
      <c r="C62" s="52"/>
      <c r="D62" s="53" t="s">
        <v>147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62">
        <v>0</v>
      </c>
      <c r="AD62" s="63"/>
      <c r="AE62" s="63"/>
      <c r="AF62" s="63"/>
      <c r="AG62" s="63"/>
      <c r="AH62" s="63"/>
      <c r="AI62" s="63"/>
      <c r="AJ62" s="64"/>
      <c r="AK62" s="62">
        <v>1671946</v>
      </c>
      <c r="AL62" s="63"/>
      <c r="AM62" s="63"/>
      <c r="AN62" s="63"/>
      <c r="AO62" s="63"/>
      <c r="AP62" s="63"/>
      <c r="AQ62" s="63"/>
      <c r="AR62" s="64"/>
      <c r="AS62" s="62">
        <f t="shared" ref="AS62" si="9">AC62+AK62</f>
        <v>1671946</v>
      </c>
      <c r="AT62" s="63"/>
      <c r="AU62" s="63"/>
      <c r="AV62" s="63"/>
      <c r="AW62" s="63"/>
      <c r="AX62" s="63"/>
      <c r="AY62" s="63"/>
      <c r="AZ62" s="64"/>
      <c r="BA62" s="16"/>
      <c r="BB62" s="16"/>
      <c r="BC62" s="16"/>
      <c r="BD62" s="16"/>
      <c r="BE62" s="16"/>
      <c r="BF62" s="16"/>
      <c r="BG62" s="16"/>
      <c r="BH62" s="16"/>
    </row>
    <row r="63" spans="1:79" s="2" customFormat="1" ht="21.65" customHeight="1" x14ac:dyDescent="0.3">
      <c r="A63" s="193"/>
      <c r="B63" s="193"/>
      <c r="C63" s="193"/>
      <c r="D63" s="194" t="s">
        <v>63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2"/>
      <c r="AC63" s="185">
        <f>AC50+AC54</f>
        <v>64706386</v>
      </c>
      <c r="AD63" s="185"/>
      <c r="AE63" s="185"/>
      <c r="AF63" s="185"/>
      <c r="AG63" s="185"/>
      <c r="AH63" s="185"/>
      <c r="AI63" s="185"/>
      <c r="AJ63" s="185"/>
      <c r="AK63" s="185">
        <f>AK50+AK55+AK62+AK54</f>
        <v>4573453</v>
      </c>
      <c r="AL63" s="185"/>
      <c r="AM63" s="185"/>
      <c r="AN63" s="185"/>
      <c r="AO63" s="185"/>
      <c r="AP63" s="185"/>
      <c r="AQ63" s="185"/>
      <c r="AR63" s="185"/>
      <c r="AS63" s="185">
        <f>AC63+AK63</f>
        <v>69279839</v>
      </c>
      <c r="AT63" s="185"/>
      <c r="AU63" s="185"/>
      <c r="AV63" s="185"/>
      <c r="AW63" s="185"/>
      <c r="AX63" s="185"/>
      <c r="AY63" s="185"/>
      <c r="AZ63" s="185"/>
      <c r="BA63" s="33"/>
      <c r="BB63" s="33"/>
      <c r="BC63" s="33"/>
      <c r="BD63" s="33"/>
      <c r="BE63" s="33"/>
      <c r="BF63" s="33"/>
      <c r="BG63" s="33"/>
      <c r="BH63" s="33"/>
    </row>
    <row r="64" spans="1:79" x14ac:dyDescent="0.3">
      <c r="AK64" s="206"/>
      <c r="AL64" s="207"/>
      <c r="AM64" s="207"/>
      <c r="AN64" s="207"/>
      <c r="AO64" s="207"/>
      <c r="AP64" s="207"/>
      <c r="AQ64" s="207"/>
      <c r="AR64" s="207"/>
    </row>
    <row r="65" spans="1:79" ht="15.75" customHeight="1" x14ac:dyDescent="0.3">
      <c r="A65" s="124" t="s">
        <v>42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</row>
    <row r="66" spans="1:79" ht="15" customHeight="1" x14ac:dyDescent="0.3">
      <c r="A66" s="173" t="s">
        <v>76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79" s="43" customFormat="1" ht="16" customHeight="1" x14ac:dyDescent="0.25">
      <c r="A67" s="148" t="s">
        <v>28</v>
      </c>
      <c r="B67" s="148"/>
      <c r="C67" s="148"/>
      <c r="D67" s="174" t="s">
        <v>34</v>
      </c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6"/>
      <c r="AB67" s="148" t="s">
        <v>29</v>
      </c>
      <c r="AC67" s="148"/>
      <c r="AD67" s="148"/>
      <c r="AE67" s="148"/>
      <c r="AF67" s="148"/>
      <c r="AG67" s="148"/>
      <c r="AH67" s="148"/>
      <c r="AI67" s="148"/>
      <c r="AJ67" s="148" t="s">
        <v>30</v>
      </c>
      <c r="AK67" s="148"/>
      <c r="AL67" s="148"/>
      <c r="AM67" s="148"/>
      <c r="AN67" s="148"/>
      <c r="AO67" s="148"/>
      <c r="AP67" s="148"/>
      <c r="AQ67" s="148"/>
      <c r="AR67" s="148" t="s">
        <v>27</v>
      </c>
      <c r="AS67" s="148"/>
      <c r="AT67" s="148"/>
      <c r="AU67" s="148"/>
      <c r="AV67" s="148"/>
      <c r="AW67" s="148"/>
      <c r="AX67" s="148"/>
      <c r="AY67" s="148"/>
    </row>
    <row r="68" spans="1:79" s="43" customFormat="1" ht="10" customHeight="1" x14ac:dyDescent="0.25">
      <c r="A68" s="148"/>
      <c r="B68" s="148"/>
      <c r="C68" s="148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9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</row>
    <row r="69" spans="1:79" s="43" customFormat="1" ht="15.75" customHeight="1" x14ac:dyDescent="0.25">
      <c r="A69" s="148">
        <v>1</v>
      </c>
      <c r="B69" s="148"/>
      <c r="C69" s="148"/>
      <c r="D69" s="149">
        <v>2</v>
      </c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1"/>
      <c r="AB69" s="148">
        <v>3</v>
      </c>
      <c r="AC69" s="148"/>
      <c r="AD69" s="148"/>
      <c r="AE69" s="148"/>
      <c r="AF69" s="148"/>
      <c r="AG69" s="148"/>
      <c r="AH69" s="148"/>
      <c r="AI69" s="148"/>
      <c r="AJ69" s="148">
        <v>4</v>
      </c>
      <c r="AK69" s="148"/>
      <c r="AL69" s="148"/>
      <c r="AM69" s="148"/>
      <c r="AN69" s="148"/>
      <c r="AO69" s="148"/>
      <c r="AP69" s="148"/>
      <c r="AQ69" s="148"/>
      <c r="AR69" s="148">
        <v>5</v>
      </c>
      <c r="AS69" s="148"/>
      <c r="AT69" s="148"/>
      <c r="AU69" s="148"/>
      <c r="AV69" s="148"/>
      <c r="AW69" s="148"/>
      <c r="AX69" s="148"/>
      <c r="AY69" s="148"/>
    </row>
    <row r="70" spans="1:79" ht="12.75" hidden="1" customHeight="1" x14ac:dyDescent="0.3">
      <c r="A70" s="94" t="s">
        <v>6</v>
      </c>
      <c r="B70" s="94"/>
      <c r="C70" s="94"/>
      <c r="D70" s="153" t="s">
        <v>7</v>
      </c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5"/>
      <c r="AB70" s="183" t="s">
        <v>8</v>
      </c>
      <c r="AC70" s="183"/>
      <c r="AD70" s="183"/>
      <c r="AE70" s="183"/>
      <c r="AF70" s="183"/>
      <c r="AG70" s="183"/>
      <c r="AH70" s="183"/>
      <c r="AI70" s="183"/>
      <c r="AJ70" s="183" t="s">
        <v>9</v>
      </c>
      <c r="AK70" s="183"/>
      <c r="AL70" s="183"/>
      <c r="AM70" s="183"/>
      <c r="AN70" s="183"/>
      <c r="AO70" s="183"/>
      <c r="AP70" s="183"/>
      <c r="AQ70" s="183"/>
      <c r="AR70" s="183" t="s">
        <v>10</v>
      </c>
      <c r="AS70" s="183"/>
      <c r="AT70" s="183"/>
      <c r="AU70" s="183"/>
      <c r="AV70" s="183"/>
      <c r="AW70" s="183"/>
      <c r="AX70" s="183"/>
      <c r="AY70" s="183"/>
      <c r="CA70" s="1" t="s">
        <v>15</v>
      </c>
    </row>
    <row r="71" spans="1:79" ht="50.15" customHeight="1" x14ac:dyDescent="0.3">
      <c r="A71" s="94">
        <v>1</v>
      </c>
      <c r="B71" s="94"/>
      <c r="C71" s="94"/>
      <c r="D71" s="95" t="s">
        <v>115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7"/>
      <c r="AB71" s="184">
        <f>AC50</f>
        <v>64469786</v>
      </c>
      <c r="AC71" s="184"/>
      <c r="AD71" s="184"/>
      <c r="AE71" s="184"/>
      <c r="AF71" s="184"/>
      <c r="AG71" s="184"/>
      <c r="AH71" s="184"/>
      <c r="AI71" s="184"/>
      <c r="AJ71" s="184">
        <f>AK63-54999</f>
        <v>4518454</v>
      </c>
      <c r="AK71" s="184"/>
      <c r="AL71" s="184"/>
      <c r="AM71" s="184"/>
      <c r="AN71" s="184"/>
      <c r="AO71" s="184"/>
      <c r="AP71" s="184"/>
      <c r="AQ71" s="184"/>
      <c r="AR71" s="184">
        <f>AB71+AJ71</f>
        <v>68988240</v>
      </c>
      <c r="AS71" s="184"/>
      <c r="AT71" s="184"/>
      <c r="AU71" s="184"/>
      <c r="AV71" s="184"/>
      <c r="AW71" s="184"/>
      <c r="AX71" s="184"/>
      <c r="AY71" s="184"/>
      <c r="CA71" s="1" t="s">
        <v>16</v>
      </c>
    </row>
    <row r="72" spans="1:79" ht="42" customHeight="1" x14ac:dyDescent="0.3">
      <c r="A72" s="109">
        <v>2</v>
      </c>
      <c r="B72" s="110"/>
      <c r="C72" s="111"/>
      <c r="D72" s="95" t="s">
        <v>156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203">
        <f>AC54</f>
        <v>236600</v>
      </c>
      <c r="AC72" s="204"/>
      <c r="AD72" s="204"/>
      <c r="AE72" s="204"/>
      <c r="AF72" s="204"/>
      <c r="AG72" s="204"/>
      <c r="AH72" s="204"/>
      <c r="AI72" s="205"/>
      <c r="AJ72" s="203">
        <f>AK54</f>
        <v>54999</v>
      </c>
      <c r="AK72" s="204"/>
      <c r="AL72" s="204"/>
      <c r="AM72" s="204"/>
      <c r="AN72" s="204"/>
      <c r="AO72" s="204"/>
      <c r="AP72" s="204"/>
      <c r="AQ72" s="205"/>
      <c r="AR72" s="203">
        <f>AS54</f>
        <v>291599</v>
      </c>
      <c r="AS72" s="204"/>
      <c r="AT72" s="204"/>
      <c r="AU72" s="204"/>
      <c r="AV72" s="204"/>
      <c r="AW72" s="204"/>
      <c r="AX72" s="204"/>
      <c r="AY72" s="205"/>
    </row>
    <row r="73" spans="1:79" s="2" customFormat="1" ht="19.5" customHeight="1" x14ac:dyDescent="0.3">
      <c r="A73" s="193"/>
      <c r="B73" s="193"/>
      <c r="C73" s="193"/>
      <c r="D73" s="194" t="s">
        <v>27</v>
      </c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2"/>
      <c r="AB73" s="185">
        <f>AB71+AB72</f>
        <v>64706386</v>
      </c>
      <c r="AC73" s="185"/>
      <c r="AD73" s="185"/>
      <c r="AE73" s="185"/>
      <c r="AF73" s="185"/>
      <c r="AG73" s="185"/>
      <c r="AH73" s="185"/>
      <c r="AI73" s="185"/>
      <c r="AJ73" s="185">
        <f>AJ71+AJ72</f>
        <v>4573453</v>
      </c>
      <c r="AK73" s="185"/>
      <c r="AL73" s="185"/>
      <c r="AM73" s="185"/>
      <c r="AN73" s="185"/>
      <c r="AO73" s="185"/>
      <c r="AP73" s="185"/>
      <c r="AQ73" s="185"/>
      <c r="AR73" s="185">
        <f>AB73+AJ73</f>
        <v>69279839</v>
      </c>
      <c r="AS73" s="185"/>
      <c r="AT73" s="185"/>
      <c r="AU73" s="185"/>
      <c r="AV73" s="185"/>
      <c r="AW73" s="185"/>
      <c r="AX73" s="185"/>
      <c r="AY73" s="185"/>
      <c r="BC73" s="223"/>
      <c r="BD73" s="223"/>
      <c r="BE73" s="223"/>
      <c r="BF73" s="223"/>
      <c r="BG73" s="223"/>
    </row>
    <row r="75" spans="1:79" ht="15.75" customHeight="1" x14ac:dyDescent="0.3">
      <c r="A75" s="147" t="s">
        <v>43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</row>
    <row r="76" spans="1:79" s="43" customFormat="1" ht="18.649999999999999" customHeight="1" x14ac:dyDescent="0.25">
      <c r="A76" s="148" t="s">
        <v>28</v>
      </c>
      <c r="B76" s="148"/>
      <c r="C76" s="148"/>
      <c r="D76" s="148"/>
      <c r="E76" s="148"/>
      <c r="F76" s="148"/>
      <c r="G76" s="149" t="s">
        <v>44</v>
      </c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1"/>
      <c r="Z76" s="148" t="s">
        <v>2</v>
      </c>
      <c r="AA76" s="148"/>
      <c r="AB76" s="148"/>
      <c r="AC76" s="148"/>
      <c r="AD76" s="148"/>
      <c r="AE76" s="148" t="s">
        <v>1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9" t="s">
        <v>29</v>
      </c>
      <c r="AP76" s="150"/>
      <c r="AQ76" s="150"/>
      <c r="AR76" s="150"/>
      <c r="AS76" s="150"/>
      <c r="AT76" s="150"/>
      <c r="AU76" s="150"/>
      <c r="AV76" s="151"/>
      <c r="AW76" s="149" t="s">
        <v>30</v>
      </c>
      <c r="AX76" s="150"/>
      <c r="AY76" s="150"/>
      <c r="AZ76" s="150"/>
      <c r="BA76" s="150"/>
      <c r="BB76" s="150"/>
      <c r="BC76" s="150"/>
      <c r="BD76" s="151"/>
      <c r="BE76" s="149" t="s">
        <v>27</v>
      </c>
      <c r="BF76" s="150"/>
      <c r="BG76" s="150"/>
      <c r="BH76" s="150"/>
      <c r="BI76" s="150"/>
      <c r="BJ76" s="150"/>
      <c r="BK76" s="150"/>
      <c r="BL76" s="151"/>
    </row>
    <row r="77" spans="1:79" s="46" customFormat="1" ht="11.5" customHeight="1" x14ac:dyDescent="0.25">
      <c r="A77" s="114">
        <v>1</v>
      </c>
      <c r="B77" s="114"/>
      <c r="C77" s="114"/>
      <c r="D77" s="114"/>
      <c r="E77" s="114"/>
      <c r="F77" s="114"/>
      <c r="G77" s="115">
        <v>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114">
        <v>3</v>
      </c>
      <c r="AA77" s="114"/>
      <c r="AB77" s="114"/>
      <c r="AC77" s="114"/>
      <c r="AD77" s="114"/>
      <c r="AE77" s="114">
        <v>4</v>
      </c>
      <c r="AF77" s="114"/>
      <c r="AG77" s="114"/>
      <c r="AH77" s="114"/>
      <c r="AI77" s="114"/>
      <c r="AJ77" s="114"/>
      <c r="AK77" s="114"/>
      <c r="AL77" s="114"/>
      <c r="AM77" s="114"/>
      <c r="AN77" s="114"/>
      <c r="AO77" s="114">
        <v>5</v>
      </c>
      <c r="AP77" s="114"/>
      <c r="AQ77" s="114"/>
      <c r="AR77" s="114"/>
      <c r="AS77" s="114"/>
      <c r="AT77" s="114"/>
      <c r="AU77" s="114"/>
      <c r="AV77" s="114"/>
      <c r="AW77" s="114">
        <v>6</v>
      </c>
      <c r="AX77" s="114"/>
      <c r="AY77" s="114"/>
      <c r="AZ77" s="114"/>
      <c r="BA77" s="114"/>
      <c r="BB77" s="114"/>
      <c r="BC77" s="114"/>
      <c r="BD77" s="114"/>
      <c r="BE77" s="114">
        <v>7</v>
      </c>
      <c r="BF77" s="114"/>
      <c r="BG77" s="114"/>
      <c r="BH77" s="114"/>
      <c r="BI77" s="114"/>
      <c r="BJ77" s="114"/>
      <c r="BK77" s="114"/>
      <c r="BL77" s="114"/>
    </row>
    <row r="78" spans="1:79" ht="12.75" hidden="1" customHeight="1" x14ac:dyDescent="0.3">
      <c r="A78" s="94" t="s">
        <v>33</v>
      </c>
      <c r="B78" s="94"/>
      <c r="C78" s="94"/>
      <c r="D78" s="94"/>
      <c r="E78" s="94"/>
      <c r="F78" s="94"/>
      <c r="G78" s="153" t="s">
        <v>7</v>
      </c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  <c r="Z78" s="94" t="s">
        <v>19</v>
      </c>
      <c r="AA78" s="94"/>
      <c r="AB78" s="94"/>
      <c r="AC78" s="94"/>
      <c r="AD78" s="94"/>
      <c r="AE78" s="200" t="s">
        <v>32</v>
      </c>
      <c r="AF78" s="200"/>
      <c r="AG78" s="200"/>
      <c r="AH78" s="200"/>
      <c r="AI78" s="200"/>
      <c r="AJ78" s="200"/>
      <c r="AK78" s="200"/>
      <c r="AL78" s="200"/>
      <c r="AM78" s="200"/>
      <c r="AN78" s="153"/>
      <c r="AO78" s="183" t="s">
        <v>8</v>
      </c>
      <c r="AP78" s="183"/>
      <c r="AQ78" s="183"/>
      <c r="AR78" s="183"/>
      <c r="AS78" s="183"/>
      <c r="AT78" s="183"/>
      <c r="AU78" s="183"/>
      <c r="AV78" s="183"/>
      <c r="AW78" s="183" t="s">
        <v>31</v>
      </c>
      <c r="AX78" s="183"/>
      <c r="AY78" s="183"/>
      <c r="AZ78" s="183"/>
      <c r="BA78" s="183"/>
      <c r="BB78" s="183"/>
      <c r="BC78" s="183"/>
      <c r="BD78" s="183"/>
      <c r="BE78" s="183" t="s">
        <v>65</v>
      </c>
      <c r="BF78" s="183"/>
      <c r="BG78" s="183"/>
      <c r="BH78" s="183"/>
      <c r="BI78" s="183"/>
      <c r="BJ78" s="183"/>
      <c r="BK78" s="183"/>
      <c r="BL78" s="183"/>
      <c r="CA78" s="1" t="s">
        <v>17</v>
      </c>
    </row>
    <row r="79" spans="1:79" s="2" customFormat="1" ht="12.75" customHeight="1" x14ac:dyDescent="0.3">
      <c r="A79" s="193">
        <v>0</v>
      </c>
      <c r="B79" s="193"/>
      <c r="C79" s="193"/>
      <c r="D79" s="193"/>
      <c r="E79" s="193"/>
      <c r="F79" s="193"/>
      <c r="G79" s="194" t="s">
        <v>64</v>
      </c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6"/>
      <c r="Z79" s="197"/>
      <c r="AA79" s="197"/>
      <c r="AB79" s="197"/>
      <c r="AC79" s="197"/>
      <c r="AD79" s="197"/>
      <c r="AE79" s="198"/>
      <c r="AF79" s="198"/>
      <c r="AG79" s="198"/>
      <c r="AH79" s="198"/>
      <c r="AI79" s="198"/>
      <c r="AJ79" s="198"/>
      <c r="AK79" s="198"/>
      <c r="AL79" s="198"/>
      <c r="AM79" s="198"/>
      <c r="AN79" s="194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CA79" s="2" t="s">
        <v>18</v>
      </c>
    </row>
    <row r="80" spans="1:79" ht="22.5" customHeight="1" x14ac:dyDescent="0.3">
      <c r="A80" s="94">
        <v>1</v>
      </c>
      <c r="B80" s="94"/>
      <c r="C80" s="94"/>
      <c r="D80" s="94"/>
      <c r="E80" s="94"/>
      <c r="F80" s="94"/>
      <c r="G80" s="95" t="s">
        <v>104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98" t="s">
        <v>66</v>
      </c>
      <c r="AA80" s="98"/>
      <c r="AB80" s="98"/>
      <c r="AC80" s="98"/>
      <c r="AD80" s="98"/>
      <c r="AE80" s="99" t="s">
        <v>84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119">
        <v>4</v>
      </c>
      <c r="AP80" s="119"/>
      <c r="AQ80" s="119"/>
      <c r="AR80" s="119"/>
      <c r="AS80" s="119"/>
      <c r="AT80" s="119"/>
      <c r="AU80" s="119"/>
      <c r="AV80" s="119"/>
      <c r="AW80" s="119">
        <v>4</v>
      </c>
      <c r="AX80" s="119"/>
      <c r="AY80" s="119"/>
      <c r="AZ80" s="119"/>
      <c r="BA80" s="119"/>
      <c r="BB80" s="119"/>
      <c r="BC80" s="119"/>
      <c r="BD80" s="119"/>
      <c r="BE80" s="119">
        <v>4</v>
      </c>
      <c r="BF80" s="119"/>
      <c r="BG80" s="119"/>
      <c r="BH80" s="119"/>
      <c r="BI80" s="119"/>
      <c r="BJ80" s="119"/>
      <c r="BK80" s="119"/>
      <c r="BL80" s="119"/>
    </row>
    <row r="81" spans="1:72" ht="33" customHeight="1" x14ac:dyDescent="0.3">
      <c r="A81" s="92">
        <v>2</v>
      </c>
      <c r="B81" s="92"/>
      <c r="C81" s="92"/>
      <c r="D81" s="92"/>
      <c r="E81" s="92"/>
      <c r="F81" s="92"/>
      <c r="G81" s="53" t="s">
        <v>105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66" t="s">
        <v>99</v>
      </c>
      <c r="AA81" s="66"/>
      <c r="AB81" s="66"/>
      <c r="AC81" s="66"/>
      <c r="AD81" s="66"/>
      <c r="AE81" s="59" t="s">
        <v>85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65">
        <f>AB73-AO84</f>
        <v>64469786</v>
      </c>
      <c r="AP81" s="65"/>
      <c r="AQ81" s="65"/>
      <c r="AR81" s="65"/>
      <c r="AS81" s="65"/>
      <c r="AT81" s="65"/>
      <c r="AU81" s="65"/>
      <c r="AV81" s="65"/>
      <c r="AW81" s="65">
        <f>AJ73-AW84</f>
        <v>4518454</v>
      </c>
      <c r="AX81" s="65"/>
      <c r="AY81" s="65"/>
      <c r="AZ81" s="65"/>
      <c r="BA81" s="65"/>
      <c r="BB81" s="65"/>
      <c r="BC81" s="65"/>
      <c r="BD81" s="65"/>
      <c r="BE81" s="65">
        <f t="shared" ref="BE81:BE86" si="10">AO81+AW81</f>
        <v>68988240</v>
      </c>
      <c r="BF81" s="65"/>
      <c r="BG81" s="65"/>
      <c r="BH81" s="65"/>
      <c r="BI81" s="65"/>
      <c r="BJ81" s="65"/>
      <c r="BK81" s="65"/>
      <c r="BL81" s="65"/>
      <c r="BP81" s="67"/>
      <c r="BQ81" s="67"/>
      <c r="BR81" s="67"/>
      <c r="BS81" s="67"/>
      <c r="BT81" s="67"/>
    </row>
    <row r="82" spans="1:72" ht="33" hidden="1" customHeight="1" x14ac:dyDescent="0.3">
      <c r="A82" s="50">
        <v>3</v>
      </c>
      <c r="B82" s="51"/>
      <c r="C82" s="51"/>
      <c r="D82" s="51"/>
      <c r="E82" s="51"/>
      <c r="F82" s="52"/>
      <c r="G82" s="53" t="s">
        <v>120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66" t="s">
        <v>99</v>
      </c>
      <c r="AA82" s="66"/>
      <c r="AB82" s="66"/>
      <c r="AC82" s="66"/>
      <c r="AD82" s="66"/>
      <c r="AE82" s="59" t="s">
        <v>121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62">
        <f>AC62</f>
        <v>0</v>
      </c>
      <c r="AP82" s="63"/>
      <c r="AQ82" s="63"/>
      <c r="AR82" s="63"/>
      <c r="AS82" s="63"/>
      <c r="AT82" s="63"/>
      <c r="AU82" s="63"/>
      <c r="AV82" s="64"/>
      <c r="AW82" s="65">
        <v>0</v>
      </c>
      <c r="AX82" s="65"/>
      <c r="AY82" s="65"/>
      <c r="AZ82" s="65"/>
      <c r="BA82" s="65"/>
      <c r="BB82" s="65"/>
      <c r="BC82" s="65"/>
      <c r="BD82" s="65"/>
      <c r="BE82" s="65">
        <f t="shared" si="10"/>
        <v>0</v>
      </c>
      <c r="BF82" s="65"/>
      <c r="BG82" s="65"/>
      <c r="BH82" s="65"/>
      <c r="BI82" s="65"/>
      <c r="BJ82" s="65"/>
      <c r="BK82" s="65"/>
      <c r="BL82" s="65"/>
    </row>
    <row r="83" spans="1:72" ht="33" customHeight="1" x14ac:dyDescent="0.3">
      <c r="A83" s="50">
        <v>3</v>
      </c>
      <c r="B83" s="51"/>
      <c r="C83" s="51"/>
      <c r="D83" s="51"/>
      <c r="E83" s="51"/>
      <c r="F83" s="52"/>
      <c r="G83" s="53" t="s">
        <v>116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99</v>
      </c>
      <c r="AA83" s="57"/>
      <c r="AB83" s="57"/>
      <c r="AC83" s="57"/>
      <c r="AD83" s="58"/>
      <c r="AE83" s="59" t="s">
        <v>85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62">
        <v>411157</v>
      </c>
      <c r="AP83" s="63"/>
      <c r="AQ83" s="63"/>
      <c r="AR83" s="63"/>
      <c r="AS83" s="63"/>
      <c r="AT83" s="63"/>
      <c r="AU83" s="63"/>
      <c r="AV83" s="64"/>
      <c r="AW83" s="62">
        <v>0</v>
      </c>
      <c r="AX83" s="63"/>
      <c r="AY83" s="63"/>
      <c r="AZ83" s="63"/>
      <c r="BA83" s="63"/>
      <c r="BB83" s="63"/>
      <c r="BC83" s="63"/>
      <c r="BD83" s="64"/>
      <c r="BE83" s="65">
        <f t="shared" si="10"/>
        <v>411157</v>
      </c>
      <c r="BF83" s="65"/>
      <c r="BG83" s="65"/>
      <c r="BH83" s="65"/>
      <c r="BI83" s="65"/>
      <c r="BJ83" s="65"/>
      <c r="BK83" s="65"/>
      <c r="BL83" s="65"/>
    </row>
    <row r="84" spans="1:72" ht="33" customHeight="1" x14ac:dyDescent="0.3">
      <c r="A84" s="50">
        <v>4</v>
      </c>
      <c r="B84" s="51"/>
      <c r="C84" s="51"/>
      <c r="D84" s="51"/>
      <c r="E84" s="51"/>
      <c r="F84" s="52"/>
      <c r="G84" s="53" t="s">
        <v>149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99</v>
      </c>
      <c r="AA84" s="57"/>
      <c r="AB84" s="57"/>
      <c r="AC84" s="57"/>
      <c r="AD84" s="58"/>
      <c r="AE84" s="59" t="s">
        <v>137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62">
        <f>AC54</f>
        <v>236600</v>
      </c>
      <c r="AP84" s="63"/>
      <c r="AQ84" s="63"/>
      <c r="AR84" s="63"/>
      <c r="AS84" s="63"/>
      <c r="AT84" s="63"/>
      <c r="AU84" s="63"/>
      <c r="AV84" s="64"/>
      <c r="AW84" s="62">
        <f>AK54</f>
        <v>54999</v>
      </c>
      <c r="AX84" s="63"/>
      <c r="AY84" s="63"/>
      <c r="AZ84" s="63"/>
      <c r="BA84" s="63"/>
      <c r="BB84" s="63"/>
      <c r="BC84" s="63"/>
      <c r="BD84" s="64"/>
      <c r="BE84" s="62">
        <f t="shared" si="10"/>
        <v>291599</v>
      </c>
      <c r="BF84" s="63"/>
      <c r="BG84" s="63"/>
      <c r="BH84" s="63"/>
      <c r="BI84" s="63"/>
      <c r="BJ84" s="63"/>
      <c r="BK84" s="63"/>
      <c r="BL84" s="64"/>
    </row>
    <row r="85" spans="1:72" ht="33" customHeight="1" x14ac:dyDescent="0.3">
      <c r="A85" s="50">
        <v>5</v>
      </c>
      <c r="B85" s="51"/>
      <c r="C85" s="51"/>
      <c r="D85" s="51"/>
      <c r="E85" s="51"/>
      <c r="F85" s="52"/>
      <c r="G85" s="53" t="s">
        <v>158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99</v>
      </c>
      <c r="AA85" s="57"/>
      <c r="AB85" s="57"/>
      <c r="AC85" s="57"/>
      <c r="AD85" s="58"/>
      <c r="AE85" s="59" t="s">
        <v>137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62">
        <v>32920</v>
      </c>
      <c r="AP85" s="63"/>
      <c r="AQ85" s="63"/>
      <c r="AR85" s="63"/>
      <c r="AS85" s="63"/>
      <c r="AT85" s="63"/>
      <c r="AU85" s="63"/>
      <c r="AV85" s="64"/>
      <c r="AW85" s="62">
        <v>169000</v>
      </c>
      <c r="AX85" s="63"/>
      <c r="AY85" s="63"/>
      <c r="AZ85" s="63"/>
      <c r="BA85" s="63"/>
      <c r="BB85" s="63"/>
      <c r="BC85" s="63"/>
      <c r="BD85" s="64"/>
      <c r="BE85" s="62">
        <f t="shared" si="10"/>
        <v>201920</v>
      </c>
      <c r="BF85" s="63"/>
      <c r="BG85" s="63"/>
      <c r="BH85" s="63"/>
      <c r="BI85" s="63"/>
      <c r="BJ85" s="63"/>
      <c r="BK85" s="63"/>
      <c r="BL85" s="64"/>
    </row>
    <row r="86" spans="1:72" ht="42.65" customHeight="1" x14ac:dyDescent="0.3">
      <c r="A86" s="94">
        <v>6</v>
      </c>
      <c r="B86" s="94"/>
      <c r="C86" s="94"/>
      <c r="D86" s="94"/>
      <c r="E86" s="94"/>
      <c r="F86" s="94"/>
      <c r="G86" s="95" t="s">
        <v>109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98" t="s">
        <v>110</v>
      </c>
      <c r="AA86" s="98"/>
      <c r="AB86" s="98"/>
      <c r="AC86" s="98"/>
      <c r="AD86" s="98"/>
      <c r="AE86" s="99" t="s">
        <v>86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118">
        <v>291.22000000000003</v>
      </c>
      <c r="AP86" s="118"/>
      <c r="AQ86" s="118"/>
      <c r="AR86" s="118"/>
      <c r="AS86" s="118"/>
      <c r="AT86" s="118"/>
      <c r="AU86" s="118"/>
      <c r="AV86" s="118"/>
      <c r="AW86" s="119">
        <v>0</v>
      </c>
      <c r="AX86" s="119"/>
      <c r="AY86" s="119"/>
      <c r="AZ86" s="119"/>
      <c r="BA86" s="119"/>
      <c r="BB86" s="119"/>
      <c r="BC86" s="119"/>
      <c r="BD86" s="119"/>
      <c r="BE86" s="118">
        <f t="shared" si="10"/>
        <v>291.22000000000003</v>
      </c>
      <c r="BF86" s="118"/>
      <c r="BG86" s="118"/>
      <c r="BH86" s="118"/>
      <c r="BI86" s="118"/>
      <c r="BJ86" s="118"/>
      <c r="BK86" s="118"/>
      <c r="BL86" s="118"/>
    </row>
    <row r="87" spans="1:72" ht="18" customHeight="1" x14ac:dyDescent="0.3">
      <c r="A87" s="94">
        <v>7</v>
      </c>
      <c r="B87" s="94"/>
      <c r="C87" s="94"/>
      <c r="D87" s="94"/>
      <c r="E87" s="94"/>
      <c r="F87" s="94"/>
      <c r="G87" s="95" t="s">
        <v>106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8" t="s">
        <v>110</v>
      </c>
      <c r="AA87" s="98"/>
      <c r="AB87" s="98"/>
      <c r="AC87" s="98"/>
      <c r="AD87" s="98"/>
      <c r="AE87" s="99" t="s">
        <v>87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118">
        <v>121.5</v>
      </c>
      <c r="AP87" s="118"/>
      <c r="AQ87" s="118"/>
      <c r="AR87" s="118"/>
      <c r="AS87" s="118"/>
      <c r="AT87" s="118"/>
      <c r="AU87" s="118"/>
      <c r="AV87" s="118"/>
      <c r="AW87" s="119">
        <v>0</v>
      </c>
      <c r="AX87" s="119"/>
      <c r="AY87" s="119"/>
      <c r="AZ87" s="119"/>
      <c r="BA87" s="119"/>
      <c r="BB87" s="119"/>
      <c r="BC87" s="119"/>
      <c r="BD87" s="119"/>
      <c r="BE87" s="118">
        <f>AO87</f>
        <v>121.5</v>
      </c>
      <c r="BF87" s="118"/>
      <c r="BG87" s="118"/>
      <c r="BH87" s="118"/>
      <c r="BI87" s="118"/>
      <c r="BJ87" s="118"/>
      <c r="BK87" s="118"/>
      <c r="BL87" s="118"/>
    </row>
    <row r="88" spans="1:72" ht="22" customHeight="1" x14ac:dyDescent="0.3">
      <c r="A88" s="94">
        <v>8</v>
      </c>
      <c r="B88" s="94"/>
      <c r="C88" s="94"/>
      <c r="D88" s="94"/>
      <c r="E88" s="94"/>
      <c r="F88" s="94"/>
      <c r="G88" s="95" t="s">
        <v>88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98" t="s">
        <v>99</v>
      </c>
      <c r="AA88" s="98"/>
      <c r="AB88" s="98"/>
      <c r="AC88" s="98"/>
      <c r="AD88" s="98"/>
      <c r="AE88" s="99" t="s">
        <v>89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65">
        <f>98700+97000+155983</f>
        <v>351683</v>
      </c>
      <c r="AP88" s="65"/>
      <c r="AQ88" s="65"/>
      <c r="AR88" s="65"/>
      <c r="AS88" s="65"/>
      <c r="AT88" s="65"/>
      <c r="AU88" s="65"/>
      <c r="AV88" s="65"/>
      <c r="AW88" s="65">
        <f>23166+71064+75200+89002</f>
        <v>258432</v>
      </c>
      <c r="AX88" s="65"/>
      <c r="AY88" s="65"/>
      <c r="AZ88" s="65"/>
      <c r="BA88" s="65"/>
      <c r="BB88" s="65"/>
      <c r="BC88" s="65"/>
      <c r="BD88" s="65"/>
      <c r="BE88" s="65">
        <f>AO88+AW88</f>
        <v>610115</v>
      </c>
      <c r="BF88" s="65"/>
      <c r="BG88" s="65"/>
      <c r="BH88" s="65"/>
      <c r="BI88" s="65"/>
      <c r="BJ88" s="65"/>
      <c r="BK88" s="65"/>
      <c r="BL88" s="65"/>
    </row>
    <row r="89" spans="1:72" s="45" customFormat="1" ht="55" customHeight="1" x14ac:dyDescent="0.3">
      <c r="A89" s="50">
        <v>9</v>
      </c>
      <c r="B89" s="51"/>
      <c r="C89" s="51"/>
      <c r="D89" s="51"/>
      <c r="E89" s="51"/>
      <c r="F89" s="52"/>
      <c r="G89" s="53" t="s">
        <v>141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99</v>
      </c>
      <c r="AA89" s="57"/>
      <c r="AB89" s="57"/>
      <c r="AC89" s="57"/>
      <c r="AD89" s="58"/>
      <c r="AE89" s="59" t="s">
        <v>89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62">
        <v>0</v>
      </c>
      <c r="AP89" s="63"/>
      <c r="AQ89" s="63"/>
      <c r="AR89" s="63"/>
      <c r="AS89" s="63"/>
      <c r="AT89" s="63"/>
      <c r="AU89" s="63"/>
      <c r="AV89" s="64"/>
      <c r="AW89" s="62">
        <v>1000000</v>
      </c>
      <c r="AX89" s="63"/>
      <c r="AY89" s="63"/>
      <c r="AZ89" s="63"/>
      <c r="BA89" s="63"/>
      <c r="BB89" s="63"/>
      <c r="BC89" s="63"/>
      <c r="BD89" s="64"/>
      <c r="BE89" s="62">
        <f>AO89+AW89</f>
        <v>1000000</v>
      </c>
      <c r="BF89" s="63"/>
      <c r="BG89" s="63"/>
      <c r="BH89" s="63"/>
      <c r="BI89" s="63"/>
      <c r="BJ89" s="63"/>
      <c r="BK89" s="63"/>
      <c r="BL89" s="64"/>
    </row>
    <row r="90" spans="1:72" s="45" customFormat="1" ht="65.150000000000006" hidden="1" customHeight="1" x14ac:dyDescent="0.3">
      <c r="A90" s="50">
        <v>8</v>
      </c>
      <c r="B90" s="51"/>
      <c r="C90" s="51"/>
      <c r="D90" s="51"/>
      <c r="E90" s="51"/>
      <c r="F90" s="52"/>
      <c r="G90" s="53" t="s">
        <v>142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99</v>
      </c>
      <c r="AA90" s="57"/>
      <c r="AB90" s="57"/>
      <c r="AC90" s="57"/>
      <c r="AD90" s="58"/>
      <c r="AE90" s="59" t="s">
        <v>137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62">
        <v>0</v>
      </c>
      <c r="AP90" s="63"/>
      <c r="AQ90" s="63"/>
      <c r="AR90" s="63"/>
      <c r="AS90" s="63"/>
      <c r="AT90" s="63"/>
      <c r="AU90" s="63"/>
      <c r="AV90" s="64"/>
      <c r="AW90" s="62"/>
      <c r="AX90" s="63"/>
      <c r="AY90" s="63"/>
      <c r="AZ90" s="63"/>
      <c r="BA90" s="63"/>
      <c r="BB90" s="63"/>
      <c r="BC90" s="63"/>
      <c r="BD90" s="64"/>
      <c r="BE90" s="62">
        <f t="shared" ref="BE90:BE91" si="11">AW90</f>
        <v>0</v>
      </c>
      <c r="BF90" s="63"/>
      <c r="BG90" s="63"/>
      <c r="BH90" s="63"/>
      <c r="BI90" s="63"/>
      <c r="BJ90" s="63"/>
      <c r="BK90" s="63"/>
      <c r="BL90" s="64"/>
    </row>
    <row r="91" spans="1:72" s="45" customFormat="1" ht="39.65" hidden="1" customHeight="1" x14ac:dyDescent="0.3">
      <c r="A91" s="50">
        <v>9</v>
      </c>
      <c r="B91" s="51"/>
      <c r="C91" s="51"/>
      <c r="D91" s="51"/>
      <c r="E91" s="51"/>
      <c r="F91" s="52"/>
      <c r="G91" s="53" t="s">
        <v>143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 t="s">
        <v>99</v>
      </c>
      <c r="AA91" s="57"/>
      <c r="AB91" s="57"/>
      <c r="AC91" s="57"/>
      <c r="AD91" s="58"/>
      <c r="AE91" s="59" t="s">
        <v>137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2">
        <v>0</v>
      </c>
      <c r="AP91" s="63"/>
      <c r="AQ91" s="63"/>
      <c r="AR91" s="63"/>
      <c r="AS91" s="63"/>
      <c r="AT91" s="63"/>
      <c r="AU91" s="63"/>
      <c r="AV91" s="64"/>
      <c r="AW91" s="62"/>
      <c r="AX91" s="63"/>
      <c r="AY91" s="63"/>
      <c r="AZ91" s="63"/>
      <c r="BA91" s="63"/>
      <c r="BB91" s="63"/>
      <c r="BC91" s="63"/>
      <c r="BD91" s="64"/>
      <c r="BE91" s="62">
        <f t="shared" si="11"/>
        <v>0</v>
      </c>
      <c r="BF91" s="63"/>
      <c r="BG91" s="63"/>
      <c r="BH91" s="63"/>
      <c r="BI91" s="63"/>
      <c r="BJ91" s="63"/>
      <c r="BK91" s="63"/>
      <c r="BL91" s="64"/>
    </row>
    <row r="92" spans="1:72" s="45" customFormat="1" ht="71.150000000000006" customHeight="1" x14ac:dyDescent="0.3">
      <c r="A92" s="50">
        <v>10</v>
      </c>
      <c r="B92" s="51"/>
      <c r="C92" s="51"/>
      <c r="D92" s="51"/>
      <c r="E92" s="51"/>
      <c r="F92" s="52"/>
      <c r="G92" s="53" t="s">
        <v>144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 t="s">
        <v>99</v>
      </c>
      <c r="AA92" s="57"/>
      <c r="AB92" s="57"/>
      <c r="AC92" s="57"/>
      <c r="AD92" s="58"/>
      <c r="AE92" s="59" t="s">
        <v>137</v>
      </c>
      <c r="AF92" s="60"/>
      <c r="AG92" s="60"/>
      <c r="AH92" s="60"/>
      <c r="AI92" s="60"/>
      <c r="AJ92" s="60"/>
      <c r="AK92" s="60"/>
      <c r="AL92" s="60"/>
      <c r="AM92" s="60"/>
      <c r="AN92" s="61"/>
      <c r="AO92" s="62">
        <v>0</v>
      </c>
      <c r="AP92" s="63"/>
      <c r="AQ92" s="63"/>
      <c r="AR92" s="63"/>
      <c r="AS92" s="63"/>
      <c r="AT92" s="63"/>
      <c r="AU92" s="63"/>
      <c r="AV92" s="64"/>
      <c r="AW92" s="62">
        <f>AK62</f>
        <v>1671946</v>
      </c>
      <c r="AX92" s="63"/>
      <c r="AY92" s="63"/>
      <c r="AZ92" s="63"/>
      <c r="BA92" s="63"/>
      <c r="BB92" s="63"/>
      <c r="BC92" s="63"/>
      <c r="BD92" s="64"/>
      <c r="BE92" s="62">
        <f>AW92</f>
        <v>1671946</v>
      </c>
      <c r="BF92" s="63"/>
      <c r="BG92" s="63"/>
      <c r="BH92" s="63"/>
      <c r="BI92" s="63"/>
      <c r="BJ92" s="63"/>
      <c r="BK92" s="63"/>
      <c r="BL92" s="64"/>
    </row>
    <row r="93" spans="1:72" s="44" customFormat="1" ht="16.5" customHeight="1" x14ac:dyDescent="0.3">
      <c r="A93" s="83">
        <v>0</v>
      </c>
      <c r="B93" s="83"/>
      <c r="C93" s="83"/>
      <c r="D93" s="83"/>
      <c r="E93" s="83"/>
      <c r="F93" s="83"/>
      <c r="G93" s="120" t="s">
        <v>67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87"/>
      <c r="AA93" s="87"/>
      <c r="AB93" s="87"/>
      <c r="AC93" s="87"/>
      <c r="AD93" s="87"/>
      <c r="AE93" s="88"/>
      <c r="AF93" s="89"/>
      <c r="AG93" s="89"/>
      <c r="AH93" s="89"/>
      <c r="AI93" s="89"/>
      <c r="AJ93" s="89"/>
      <c r="AK93" s="89"/>
      <c r="AL93" s="89"/>
      <c r="AM93" s="89"/>
      <c r="AN93" s="90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</row>
    <row r="94" spans="1:72" s="45" customFormat="1" ht="28.5" customHeight="1" x14ac:dyDescent="0.3">
      <c r="A94" s="92">
        <v>11</v>
      </c>
      <c r="B94" s="92"/>
      <c r="C94" s="92"/>
      <c r="D94" s="92"/>
      <c r="E94" s="92"/>
      <c r="F94" s="92"/>
      <c r="G94" s="53" t="s">
        <v>107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66" t="s">
        <v>68</v>
      </c>
      <c r="AA94" s="66"/>
      <c r="AB94" s="66"/>
      <c r="AC94" s="66"/>
      <c r="AD94" s="66"/>
      <c r="AE94" s="59" t="s">
        <v>90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65">
        <v>2773</v>
      </c>
      <c r="AP94" s="65"/>
      <c r="AQ94" s="65"/>
      <c r="AR94" s="65"/>
      <c r="AS94" s="65"/>
      <c r="AT94" s="65"/>
      <c r="AU94" s="65"/>
      <c r="AV94" s="65"/>
      <c r="AW94" s="65">
        <v>0</v>
      </c>
      <c r="AX94" s="65"/>
      <c r="AY94" s="65"/>
      <c r="AZ94" s="65"/>
      <c r="BA94" s="65"/>
      <c r="BB94" s="65"/>
      <c r="BC94" s="65"/>
      <c r="BD94" s="65"/>
      <c r="BE94" s="65">
        <f>AO94</f>
        <v>2773</v>
      </c>
      <c r="BF94" s="65"/>
      <c r="BG94" s="65"/>
      <c r="BH94" s="65"/>
      <c r="BI94" s="65"/>
      <c r="BJ94" s="65"/>
      <c r="BK94" s="65"/>
      <c r="BL94" s="65"/>
    </row>
    <row r="95" spans="1:72" s="45" customFormat="1" ht="30" customHeight="1" x14ac:dyDescent="0.3">
      <c r="A95" s="92">
        <v>12</v>
      </c>
      <c r="B95" s="92"/>
      <c r="C95" s="92"/>
      <c r="D95" s="92"/>
      <c r="E95" s="92"/>
      <c r="F95" s="92"/>
      <c r="G95" s="53" t="s">
        <v>103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66" t="s">
        <v>68</v>
      </c>
      <c r="AA95" s="66"/>
      <c r="AB95" s="66"/>
      <c r="AC95" s="66"/>
      <c r="AD95" s="66"/>
      <c r="AE95" s="59" t="s">
        <v>90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65">
        <v>1395</v>
      </c>
      <c r="AP95" s="65"/>
      <c r="AQ95" s="65"/>
      <c r="AR95" s="65"/>
      <c r="AS95" s="65"/>
      <c r="AT95" s="65"/>
      <c r="AU95" s="65"/>
      <c r="AV95" s="65"/>
      <c r="AW95" s="65">
        <v>0</v>
      </c>
      <c r="AX95" s="65"/>
      <c r="AY95" s="65"/>
      <c r="AZ95" s="65"/>
      <c r="BA95" s="65"/>
      <c r="BB95" s="65"/>
      <c r="BC95" s="65"/>
      <c r="BD95" s="65"/>
      <c r="BE95" s="65">
        <f>AO95</f>
        <v>1395</v>
      </c>
      <c r="BF95" s="65"/>
      <c r="BG95" s="65"/>
      <c r="BH95" s="65"/>
      <c r="BI95" s="65"/>
      <c r="BJ95" s="65"/>
      <c r="BK95" s="65"/>
      <c r="BL95" s="65"/>
    </row>
    <row r="96" spans="1:72" s="45" customFormat="1" ht="39.5" customHeight="1" x14ac:dyDescent="0.3">
      <c r="A96" s="50">
        <v>13</v>
      </c>
      <c r="B96" s="51"/>
      <c r="C96" s="51"/>
      <c r="D96" s="51"/>
      <c r="E96" s="51"/>
      <c r="F96" s="52"/>
      <c r="G96" s="53" t="s">
        <v>150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6" t="s">
        <v>68</v>
      </c>
      <c r="AA96" s="57"/>
      <c r="AB96" s="57"/>
      <c r="AC96" s="57"/>
      <c r="AD96" s="58"/>
      <c r="AE96" s="59" t="s">
        <v>91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62">
        <v>90</v>
      </c>
      <c r="AP96" s="63"/>
      <c r="AQ96" s="63"/>
      <c r="AR96" s="63"/>
      <c r="AS96" s="63"/>
      <c r="AT96" s="63"/>
      <c r="AU96" s="63"/>
      <c r="AV96" s="64"/>
      <c r="AW96" s="62">
        <v>1</v>
      </c>
      <c r="AX96" s="63"/>
      <c r="AY96" s="63"/>
      <c r="AZ96" s="63"/>
      <c r="BA96" s="63"/>
      <c r="BB96" s="63"/>
      <c r="BC96" s="63"/>
      <c r="BD96" s="64"/>
      <c r="BE96" s="62">
        <f>AO96+AW96</f>
        <v>91</v>
      </c>
      <c r="BF96" s="63"/>
      <c r="BG96" s="63"/>
      <c r="BH96" s="63"/>
      <c r="BI96" s="63"/>
      <c r="BJ96" s="63"/>
      <c r="BK96" s="63"/>
      <c r="BL96" s="64"/>
    </row>
    <row r="97" spans="1:73" s="45" customFormat="1" ht="31" customHeight="1" x14ac:dyDescent="0.3">
      <c r="A97" s="92">
        <v>14</v>
      </c>
      <c r="B97" s="92"/>
      <c r="C97" s="92"/>
      <c r="D97" s="92"/>
      <c r="E97" s="92"/>
      <c r="F97" s="92"/>
      <c r="G97" s="53" t="s">
        <v>136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66" t="s">
        <v>68</v>
      </c>
      <c r="AA97" s="66"/>
      <c r="AB97" s="66"/>
      <c r="AC97" s="66"/>
      <c r="AD97" s="66"/>
      <c r="AE97" s="59" t="s">
        <v>91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65">
        <f>95+200+103</f>
        <v>398</v>
      </c>
      <c r="AP97" s="65"/>
      <c r="AQ97" s="65"/>
      <c r="AR97" s="65"/>
      <c r="AS97" s="65"/>
      <c r="AT97" s="65"/>
      <c r="AU97" s="65"/>
      <c r="AV97" s="65"/>
      <c r="AW97" s="65">
        <f>19+1+1+6</f>
        <v>27</v>
      </c>
      <c r="AX97" s="65"/>
      <c r="AY97" s="65"/>
      <c r="AZ97" s="65"/>
      <c r="BA97" s="65"/>
      <c r="BB97" s="65"/>
      <c r="BC97" s="65"/>
      <c r="BD97" s="65"/>
      <c r="BE97" s="65">
        <f>AO97+AW97</f>
        <v>425</v>
      </c>
      <c r="BF97" s="65"/>
      <c r="BG97" s="65"/>
      <c r="BH97" s="65"/>
      <c r="BI97" s="65"/>
      <c r="BJ97" s="65"/>
      <c r="BK97" s="65"/>
      <c r="BL97" s="65"/>
      <c r="BP97" s="49"/>
      <c r="BQ97" s="49"/>
      <c r="BR97" s="49"/>
      <c r="BS97" s="49"/>
      <c r="BT97" s="49"/>
      <c r="BU97" s="49"/>
    </row>
    <row r="98" spans="1:73" s="45" customFormat="1" ht="33.5" customHeight="1" x14ac:dyDescent="0.3">
      <c r="A98" s="50">
        <v>15</v>
      </c>
      <c r="B98" s="51"/>
      <c r="C98" s="51"/>
      <c r="D98" s="51"/>
      <c r="E98" s="51"/>
      <c r="F98" s="52"/>
      <c r="G98" s="53" t="s">
        <v>160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68</v>
      </c>
      <c r="AA98" s="57"/>
      <c r="AB98" s="57"/>
      <c r="AC98" s="57"/>
      <c r="AD98" s="58"/>
      <c r="AE98" s="59" t="s">
        <v>91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62">
        <v>18</v>
      </c>
      <c r="AP98" s="63"/>
      <c r="AQ98" s="63"/>
      <c r="AR98" s="63"/>
      <c r="AS98" s="63"/>
      <c r="AT98" s="63"/>
      <c r="AU98" s="63"/>
      <c r="AV98" s="64"/>
      <c r="AW98" s="62">
        <v>5</v>
      </c>
      <c r="AX98" s="63"/>
      <c r="AY98" s="63"/>
      <c r="AZ98" s="63"/>
      <c r="BA98" s="63"/>
      <c r="BB98" s="63"/>
      <c r="BC98" s="63"/>
      <c r="BD98" s="64"/>
      <c r="BE98" s="62">
        <f>AO98+AW98</f>
        <v>23</v>
      </c>
      <c r="BF98" s="63"/>
      <c r="BG98" s="63"/>
      <c r="BH98" s="63"/>
      <c r="BI98" s="63"/>
      <c r="BJ98" s="63"/>
      <c r="BK98" s="63"/>
      <c r="BL98" s="64"/>
      <c r="BP98" s="48"/>
      <c r="BQ98" s="48"/>
      <c r="BR98" s="48"/>
      <c r="BS98" s="48"/>
      <c r="BT98" s="48"/>
      <c r="BU98" s="48"/>
    </row>
    <row r="99" spans="1:73" s="45" customFormat="1" ht="31.5" customHeight="1" x14ac:dyDescent="0.3">
      <c r="A99" s="50">
        <v>16</v>
      </c>
      <c r="B99" s="51"/>
      <c r="C99" s="51"/>
      <c r="D99" s="51"/>
      <c r="E99" s="51"/>
      <c r="F99" s="52"/>
      <c r="G99" s="53" t="s">
        <v>123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6" t="s">
        <v>68</v>
      </c>
      <c r="AA99" s="57"/>
      <c r="AB99" s="57"/>
      <c r="AC99" s="57"/>
      <c r="AD99" s="58"/>
      <c r="AE99" s="59" t="s">
        <v>91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62">
        <v>248</v>
      </c>
      <c r="AP99" s="63"/>
      <c r="AQ99" s="63"/>
      <c r="AR99" s="63"/>
      <c r="AS99" s="63"/>
      <c r="AT99" s="63"/>
      <c r="AU99" s="63"/>
      <c r="AV99" s="64"/>
      <c r="AW99" s="62">
        <v>0</v>
      </c>
      <c r="AX99" s="63"/>
      <c r="AY99" s="63"/>
      <c r="AZ99" s="63"/>
      <c r="BA99" s="63"/>
      <c r="BB99" s="63"/>
      <c r="BC99" s="63"/>
      <c r="BD99" s="64"/>
      <c r="BE99" s="62">
        <f>AO99</f>
        <v>248</v>
      </c>
      <c r="BF99" s="63"/>
      <c r="BG99" s="63"/>
      <c r="BH99" s="63"/>
      <c r="BI99" s="63"/>
      <c r="BJ99" s="63"/>
      <c r="BK99" s="63"/>
      <c r="BL99" s="64"/>
    </row>
    <row r="100" spans="1:73" s="45" customFormat="1" ht="30" customHeight="1" x14ac:dyDescent="0.3">
      <c r="A100" s="50">
        <v>17</v>
      </c>
      <c r="B100" s="51"/>
      <c r="C100" s="51"/>
      <c r="D100" s="51"/>
      <c r="E100" s="51"/>
      <c r="F100" s="52"/>
      <c r="G100" s="53" t="s">
        <v>126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124</v>
      </c>
      <c r="AA100" s="57"/>
      <c r="AB100" s="57"/>
      <c r="AC100" s="57"/>
      <c r="AD100" s="58"/>
      <c r="AE100" s="59" t="s">
        <v>125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62">
        <v>0</v>
      </c>
      <c r="AP100" s="63"/>
      <c r="AQ100" s="63"/>
      <c r="AR100" s="63"/>
      <c r="AS100" s="63"/>
      <c r="AT100" s="63"/>
      <c r="AU100" s="63"/>
      <c r="AV100" s="64"/>
      <c r="AW100" s="62">
        <v>7573</v>
      </c>
      <c r="AX100" s="63"/>
      <c r="AY100" s="63"/>
      <c r="AZ100" s="63"/>
      <c r="BA100" s="63"/>
      <c r="BB100" s="63"/>
      <c r="BC100" s="63"/>
      <c r="BD100" s="64"/>
      <c r="BE100" s="62">
        <f>AW100+AO100</f>
        <v>7573</v>
      </c>
      <c r="BF100" s="63"/>
      <c r="BG100" s="63"/>
      <c r="BH100" s="63"/>
      <c r="BI100" s="63"/>
      <c r="BJ100" s="63"/>
      <c r="BK100" s="63"/>
      <c r="BL100" s="64"/>
    </row>
    <row r="101" spans="1:73" s="45" customFormat="1" ht="30" hidden="1" customHeight="1" x14ac:dyDescent="0.3">
      <c r="A101" s="50">
        <v>16</v>
      </c>
      <c r="B101" s="51"/>
      <c r="C101" s="51"/>
      <c r="D101" s="51"/>
      <c r="E101" s="51"/>
      <c r="F101" s="52"/>
      <c r="G101" s="53" t="s">
        <v>150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68</v>
      </c>
      <c r="AA101" s="57"/>
      <c r="AB101" s="57"/>
      <c r="AC101" s="57"/>
      <c r="AD101" s="58"/>
      <c r="AE101" s="59" t="s">
        <v>91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62">
        <v>91</v>
      </c>
      <c r="AP101" s="63"/>
      <c r="AQ101" s="63"/>
      <c r="AR101" s="63"/>
      <c r="AS101" s="63"/>
      <c r="AT101" s="63"/>
      <c r="AU101" s="63"/>
      <c r="AV101" s="64"/>
      <c r="AW101" s="62">
        <v>1</v>
      </c>
      <c r="AX101" s="63"/>
      <c r="AY101" s="63"/>
      <c r="AZ101" s="63"/>
      <c r="BA101" s="63"/>
      <c r="BB101" s="63"/>
      <c r="BC101" s="63"/>
      <c r="BD101" s="64"/>
      <c r="BE101" s="62">
        <v>92</v>
      </c>
      <c r="BF101" s="63"/>
      <c r="BG101" s="63"/>
      <c r="BH101" s="63"/>
      <c r="BI101" s="63"/>
      <c r="BJ101" s="63"/>
      <c r="BK101" s="63"/>
      <c r="BL101" s="64"/>
    </row>
    <row r="102" spans="1:73" s="44" customFormat="1" ht="14.15" customHeight="1" x14ac:dyDescent="0.3">
      <c r="A102" s="83">
        <v>0</v>
      </c>
      <c r="B102" s="83"/>
      <c r="C102" s="83"/>
      <c r="D102" s="83"/>
      <c r="E102" s="83"/>
      <c r="F102" s="83"/>
      <c r="G102" s="84" t="s">
        <v>69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6"/>
      <c r="Z102" s="87"/>
      <c r="AA102" s="87"/>
      <c r="AB102" s="87"/>
      <c r="AC102" s="87"/>
      <c r="AD102" s="87"/>
      <c r="AE102" s="88"/>
      <c r="AF102" s="89"/>
      <c r="AG102" s="89"/>
      <c r="AH102" s="89"/>
      <c r="AI102" s="89"/>
      <c r="AJ102" s="89"/>
      <c r="AK102" s="89"/>
      <c r="AL102" s="89"/>
      <c r="AM102" s="89"/>
      <c r="AN102" s="90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</row>
    <row r="103" spans="1:73" s="45" customFormat="1" ht="31.5" customHeight="1" x14ac:dyDescent="0.3">
      <c r="A103" s="92">
        <v>18</v>
      </c>
      <c r="B103" s="92"/>
      <c r="C103" s="92"/>
      <c r="D103" s="92"/>
      <c r="E103" s="92"/>
      <c r="F103" s="92"/>
      <c r="G103" s="53" t="s">
        <v>92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66" t="s">
        <v>99</v>
      </c>
      <c r="AA103" s="66"/>
      <c r="AB103" s="66"/>
      <c r="AC103" s="66"/>
      <c r="AD103" s="66"/>
      <c r="AE103" s="59" t="s">
        <v>93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65">
        <f>AB73/AO94</f>
        <v>23334.4341868013</v>
      </c>
      <c r="AP103" s="65"/>
      <c r="AQ103" s="65"/>
      <c r="AR103" s="65"/>
      <c r="AS103" s="65"/>
      <c r="AT103" s="65"/>
      <c r="AU103" s="65"/>
      <c r="AV103" s="65"/>
      <c r="AW103" s="65">
        <f>AJ73/AO94</f>
        <v>1649.2798413270825</v>
      </c>
      <c r="AX103" s="65"/>
      <c r="AY103" s="65"/>
      <c r="AZ103" s="65"/>
      <c r="BA103" s="65"/>
      <c r="BB103" s="65"/>
      <c r="BC103" s="65"/>
      <c r="BD103" s="65"/>
      <c r="BE103" s="65">
        <f>AR73/AO94</f>
        <v>24983.714028128379</v>
      </c>
      <c r="BF103" s="65"/>
      <c r="BG103" s="65"/>
      <c r="BH103" s="65"/>
      <c r="BI103" s="65"/>
      <c r="BJ103" s="65"/>
      <c r="BK103" s="65"/>
      <c r="BL103" s="65"/>
      <c r="BP103" s="93"/>
      <c r="BQ103" s="93"/>
      <c r="BR103" s="93"/>
      <c r="BS103" s="93"/>
    </row>
    <row r="104" spans="1:73" s="45" customFormat="1" ht="34" customHeight="1" x14ac:dyDescent="0.3">
      <c r="A104" s="50">
        <v>19</v>
      </c>
      <c r="B104" s="51"/>
      <c r="C104" s="51"/>
      <c r="D104" s="51"/>
      <c r="E104" s="51"/>
      <c r="F104" s="52"/>
      <c r="G104" s="53" t="s">
        <v>117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99</v>
      </c>
      <c r="AA104" s="57"/>
      <c r="AB104" s="57"/>
      <c r="AC104" s="57"/>
      <c r="AD104" s="58"/>
      <c r="AE104" s="59" t="s">
        <v>118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62">
        <f>AO83/AO99</f>
        <v>1657.891129032258</v>
      </c>
      <c r="AP104" s="63"/>
      <c r="AQ104" s="63"/>
      <c r="AR104" s="63"/>
      <c r="AS104" s="63"/>
      <c r="AT104" s="63"/>
      <c r="AU104" s="63"/>
      <c r="AV104" s="64"/>
      <c r="AW104" s="62">
        <v>0</v>
      </c>
      <c r="AX104" s="63"/>
      <c r="AY104" s="63"/>
      <c r="AZ104" s="63"/>
      <c r="BA104" s="63"/>
      <c r="BB104" s="63"/>
      <c r="BC104" s="63"/>
      <c r="BD104" s="64"/>
      <c r="BE104" s="65">
        <f>AO104</f>
        <v>1657.891129032258</v>
      </c>
      <c r="BF104" s="65"/>
      <c r="BG104" s="65"/>
      <c r="BH104" s="65"/>
      <c r="BI104" s="65"/>
      <c r="BJ104" s="65"/>
      <c r="BK104" s="65"/>
      <c r="BL104" s="65"/>
    </row>
    <row r="105" spans="1:73" s="45" customFormat="1" ht="32.5" customHeight="1" x14ac:dyDescent="0.3">
      <c r="A105" s="92">
        <v>20</v>
      </c>
      <c r="B105" s="92"/>
      <c r="C105" s="92"/>
      <c r="D105" s="92"/>
      <c r="E105" s="92"/>
      <c r="F105" s="92"/>
      <c r="G105" s="53" t="s">
        <v>108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66" t="s">
        <v>99</v>
      </c>
      <c r="AA105" s="66"/>
      <c r="AB105" s="66"/>
      <c r="AC105" s="66"/>
      <c r="AD105" s="66"/>
      <c r="AE105" s="59" t="s">
        <v>79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65">
        <v>14842</v>
      </c>
      <c r="AP105" s="65"/>
      <c r="AQ105" s="65"/>
      <c r="AR105" s="65"/>
      <c r="AS105" s="65"/>
      <c r="AT105" s="65"/>
      <c r="AU105" s="65"/>
      <c r="AV105" s="65"/>
      <c r="AW105" s="65">
        <v>0</v>
      </c>
      <c r="AX105" s="65"/>
      <c r="AY105" s="65"/>
      <c r="AZ105" s="65"/>
      <c r="BA105" s="65"/>
      <c r="BB105" s="65"/>
      <c r="BC105" s="65"/>
      <c r="BD105" s="65"/>
      <c r="BE105" s="65">
        <f>AO105</f>
        <v>14842</v>
      </c>
      <c r="BF105" s="65"/>
      <c r="BG105" s="65"/>
      <c r="BH105" s="65"/>
      <c r="BI105" s="65"/>
      <c r="BJ105" s="65"/>
      <c r="BK105" s="65"/>
      <c r="BL105" s="65"/>
    </row>
    <row r="106" spans="1:73" s="47" customFormat="1" ht="32.5" customHeight="1" x14ac:dyDescent="0.3">
      <c r="A106" s="71">
        <v>21</v>
      </c>
      <c r="B106" s="72"/>
      <c r="C106" s="72"/>
      <c r="D106" s="72"/>
      <c r="E106" s="72"/>
      <c r="F106" s="73"/>
      <c r="G106" s="68" t="s">
        <v>151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70"/>
      <c r="Z106" s="74" t="s">
        <v>99</v>
      </c>
      <c r="AA106" s="75"/>
      <c r="AB106" s="75"/>
      <c r="AC106" s="75"/>
      <c r="AD106" s="76"/>
      <c r="AE106" s="77" t="s">
        <v>118</v>
      </c>
      <c r="AF106" s="78"/>
      <c r="AG106" s="78"/>
      <c r="AH106" s="78"/>
      <c r="AI106" s="78"/>
      <c r="AJ106" s="78"/>
      <c r="AK106" s="78"/>
      <c r="AL106" s="78"/>
      <c r="AM106" s="78"/>
      <c r="AN106" s="79"/>
      <c r="AO106" s="80">
        <f>AO84/AO96</f>
        <v>2628.8888888888887</v>
      </c>
      <c r="AP106" s="81"/>
      <c r="AQ106" s="81"/>
      <c r="AR106" s="81"/>
      <c r="AS106" s="81"/>
      <c r="AT106" s="81"/>
      <c r="AU106" s="81"/>
      <c r="AV106" s="82"/>
      <c r="AW106" s="80">
        <f>AW84/AW96</f>
        <v>54999</v>
      </c>
      <c r="AX106" s="81"/>
      <c r="AY106" s="81"/>
      <c r="AZ106" s="81"/>
      <c r="BA106" s="81"/>
      <c r="BB106" s="81"/>
      <c r="BC106" s="81"/>
      <c r="BD106" s="82"/>
      <c r="BE106" s="80">
        <f>BE84/BE96</f>
        <v>3204.3846153846152</v>
      </c>
      <c r="BF106" s="81"/>
      <c r="BG106" s="81"/>
      <c r="BH106" s="81"/>
      <c r="BI106" s="81"/>
      <c r="BJ106" s="81"/>
      <c r="BK106" s="81"/>
      <c r="BL106" s="82"/>
    </row>
    <row r="107" spans="1:73" s="45" customFormat="1" ht="33.65" customHeight="1" x14ac:dyDescent="0.3">
      <c r="A107" s="92">
        <v>22</v>
      </c>
      <c r="B107" s="92"/>
      <c r="C107" s="92"/>
      <c r="D107" s="92"/>
      <c r="E107" s="92"/>
      <c r="F107" s="92"/>
      <c r="G107" s="53" t="s">
        <v>135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66" t="s">
        <v>99</v>
      </c>
      <c r="AA107" s="66"/>
      <c r="AB107" s="66"/>
      <c r="AC107" s="66"/>
      <c r="AD107" s="66"/>
      <c r="AE107" s="59" t="s">
        <v>79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65">
        <f>AO88/AO97</f>
        <v>883.6256281407035</v>
      </c>
      <c r="AP107" s="65"/>
      <c r="AQ107" s="65"/>
      <c r="AR107" s="65"/>
      <c r="AS107" s="65"/>
      <c r="AT107" s="65"/>
      <c r="AU107" s="65"/>
      <c r="AV107" s="65"/>
      <c r="AW107" s="65">
        <f t="shared" ref="AW107" si="12">AW88/AW97</f>
        <v>9571.5555555555547</v>
      </c>
      <c r="AX107" s="65"/>
      <c r="AY107" s="65"/>
      <c r="AZ107" s="65"/>
      <c r="BA107" s="65"/>
      <c r="BB107" s="65"/>
      <c r="BC107" s="65"/>
      <c r="BD107" s="65"/>
      <c r="BE107" s="65">
        <f>BE88/BE97</f>
        <v>1435.5647058823529</v>
      </c>
      <c r="BF107" s="65"/>
      <c r="BG107" s="65"/>
      <c r="BH107" s="65"/>
      <c r="BI107" s="65"/>
      <c r="BJ107" s="65"/>
      <c r="BK107" s="65"/>
      <c r="BL107" s="65"/>
    </row>
    <row r="108" spans="1:73" s="45" customFormat="1" ht="33.65" customHeight="1" x14ac:dyDescent="0.3">
      <c r="A108" s="50">
        <v>23</v>
      </c>
      <c r="B108" s="51"/>
      <c r="C108" s="51"/>
      <c r="D108" s="51"/>
      <c r="E108" s="51"/>
      <c r="F108" s="52"/>
      <c r="G108" s="53" t="s">
        <v>159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56" t="s">
        <v>99</v>
      </c>
      <c r="AA108" s="57"/>
      <c r="AB108" s="57"/>
      <c r="AC108" s="57"/>
      <c r="AD108" s="58"/>
      <c r="AE108" s="59" t="s">
        <v>118</v>
      </c>
      <c r="AF108" s="60"/>
      <c r="AG108" s="60"/>
      <c r="AH108" s="60"/>
      <c r="AI108" s="60"/>
      <c r="AJ108" s="60"/>
      <c r="AK108" s="60"/>
      <c r="AL108" s="60"/>
      <c r="AM108" s="60"/>
      <c r="AN108" s="61"/>
      <c r="AO108" s="62">
        <f>AO85/AO98</f>
        <v>1828.8888888888889</v>
      </c>
      <c r="AP108" s="63"/>
      <c r="AQ108" s="63"/>
      <c r="AR108" s="63"/>
      <c r="AS108" s="63"/>
      <c r="AT108" s="63"/>
      <c r="AU108" s="63"/>
      <c r="AV108" s="64"/>
      <c r="AW108" s="62">
        <f>AW85/AW98</f>
        <v>33800</v>
      </c>
      <c r="AX108" s="63"/>
      <c r="AY108" s="63"/>
      <c r="AZ108" s="63"/>
      <c r="BA108" s="63"/>
      <c r="BB108" s="63"/>
      <c r="BC108" s="63"/>
      <c r="BD108" s="64"/>
      <c r="BE108" s="62">
        <f>BE85/BE98</f>
        <v>8779.1304347826081</v>
      </c>
      <c r="BF108" s="63"/>
      <c r="BG108" s="63"/>
      <c r="BH108" s="63"/>
      <c r="BI108" s="63"/>
      <c r="BJ108" s="63"/>
      <c r="BK108" s="63"/>
      <c r="BL108" s="64"/>
    </row>
    <row r="109" spans="1:73" s="45" customFormat="1" ht="30.65" customHeight="1" x14ac:dyDescent="0.3">
      <c r="A109" s="50">
        <v>24</v>
      </c>
      <c r="B109" s="51"/>
      <c r="C109" s="51"/>
      <c r="D109" s="51"/>
      <c r="E109" s="51"/>
      <c r="F109" s="52"/>
      <c r="G109" s="53" t="s">
        <v>127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  <c r="Z109" s="56" t="s">
        <v>99</v>
      </c>
      <c r="AA109" s="57"/>
      <c r="AB109" s="57"/>
      <c r="AC109" s="57"/>
      <c r="AD109" s="58"/>
      <c r="AE109" s="59" t="s">
        <v>79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62">
        <v>0</v>
      </c>
      <c r="AP109" s="63"/>
      <c r="AQ109" s="63"/>
      <c r="AR109" s="63"/>
      <c r="AS109" s="63"/>
      <c r="AT109" s="63"/>
      <c r="AU109" s="63"/>
      <c r="AV109" s="64"/>
      <c r="AW109" s="62">
        <f>AW89/AW100</f>
        <v>132.04806549584049</v>
      </c>
      <c r="AX109" s="63"/>
      <c r="AY109" s="63"/>
      <c r="AZ109" s="63"/>
      <c r="BA109" s="63"/>
      <c r="BB109" s="63"/>
      <c r="BC109" s="63"/>
      <c r="BD109" s="64"/>
      <c r="BE109" s="62">
        <f>AW109+AO109</f>
        <v>132.04806549584049</v>
      </c>
      <c r="BF109" s="63"/>
      <c r="BG109" s="63"/>
      <c r="BH109" s="63"/>
      <c r="BI109" s="63"/>
      <c r="BJ109" s="63"/>
      <c r="BK109" s="63"/>
      <c r="BL109" s="64"/>
    </row>
    <row r="110" spans="1:73" s="45" customFormat="1" ht="30.65" hidden="1" customHeight="1" x14ac:dyDescent="0.3">
      <c r="A110" s="211">
        <v>22</v>
      </c>
      <c r="B110" s="212"/>
      <c r="C110" s="212"/>
      <c r="D110" s="212"/>
      <c r="E110" s="212"/>
      <c r="F110" s="213"/>
      <c r="G110" s="214" t="s">
        <v>151</v>
      </c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6"/>
      <c r="Z110" s="217" t="s">
        <v>99</v>
      </c>
      <c r="AA110" s="218"/>
      <c r="AB110" s="218"/>
      <c r="AC110" s="218"/>
      <c r="AD110" s="219"/>
      <c r="AE110" s="220" t="s">
        <v>118</v>
      </c>
      <c r="AF110" s="221"/>
      <c r="AG110" s="221"/>
      <c r="AH110" s="221"/>
      <c r="AI110" s="221"/>
      <c r="AJ110" s="221"/>
      <c r="AK110" s="221"/>
      <c r="AL110" s="221"/>
      <c r="AM110" s="221"/>
      <c r="AN110" s="222"/>
      <c r="AO110" s="208">
        <f>AO84/AO101</f>
        <v>2600</v>
      </c>
      <c r="AP110" s="209"/>
      <c r="AQ110" s="209"/>
      <c r="AR110" s="209"/>
      <c r="AS110" s="209"/>
      <c r="AT110" s="209"/>
      <c r="AU110" s="209"/>
      <c r="AV110" s="210"/>
      <c r="AW110" s="208">
        <f>AW84/AW101</f>
        <v>54999</v>
      </c>
      <c r="AX110" s="209"/>
      <c r="AY110" s="209"/>
      <c r="AZ110" s="209"/>
      <c r="BA110" s="209"/>
      <c r="BB110" s="209"/>
      <c r="BC110" s="209"/>
      <c r="BD110" s="210"/>
      <c r="BE110" s="208">
        <f>BE84/BE101</f>
        <v>3169.554347826087</v>
      </c>
      <c r="BF110" s="209"/>
      <c r="BG110" s="209"/>
      <c r="BH110" s="209"/>
      <c r="BI110" s="209"/>
      <c r="BJ110" s="209"/>
      <c r="BK110" s="209"/>
      <c r="BL110" s="210"/>
    </row>
    <row r="111" spans="1:73" s="44" customFormat="1" ht="14.5" customHeight="1" x14ac:dyDescent="0.3">
      <c r="A111" s="83">
        <v>0</v>
      </c>
      <c r="B111" s="83"/>
      <c r="C111" s="83"/>
      <c r="D111" s="83"/>
      <c r="E111" s="83"/>
      <c r="F111" s="83"/>
      <c r="G111" s="84" t="s">
        <v>70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6"/>
      <c r="Z111" s="87"/>
      <c r="AA111" s="87"/>
      <c r="AB111" s="87"/>
      <c r="AC111" s="87"/>
      <c r="AD111" s="87"/>
      <c r="AE111" s="88"/>
      <c r="AF111" s="89"/>
      <c r="AG111" s="89"/>
      <c r="AH111" s="89"/>
      <c r="AI111" s="89"/>
      <c r="AJ111" s="89"/>
      <c r="AK111" s="89"/>
      <c r="AL111" s="89"/>
      <c r="AM111" s="89"/>
      <c r="AN111" s="90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</row>
    <row r="112" spans="1:73" s="45" customFormat="1" ht="44.15" customHeight="1" x14ac:dyDescent="0.3">
      <c r="A112" s="92">
        <v>25</v>
      </c>
      <c r="B112" s="92"/>
      <c r="C112" s="92"/>
      <c r="D112" s="92"/>
      <c r="E112" s="92"/>
      <c r="F112" s="92"/>
      <c r="G112" s="53" t="s">
        <v>94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5"/>
      <c r="Z112" s="66" t="s">
        <v>71</v>
      </c>
      <c r="AA112" s="66"/>
      <c r="AB112" s="66"/>
      <c r="AC112" s="66"/>
      <c r="AD112" s="66"/>
      <c r="AE112" s="59" t="s">
        <v>79</v>
      </c>
      <c r="AF112" s="102"/>
      <c r="AG112" s="102"/>
      <c r="AH112" s="102"/>
      <c r="AI112" s="102"/>
      <c r="AJ112" s="102"/>
      <c r="AK112" s="102"/>
      <c r="AL112" s="102"/>
      <c r="AM112" s="102"/>
      <c r="AN112" s="103"/>
      <c r="AO112" s="65">
        <v>101</v>
      </c>
      <c r="AP112" s="65"/>
      <c r="AQ112" s="65"/>
      <c r="AR112" s="65"/>
      <c r="AS112" s="65"/>
      <c r="AT112" s="65"/>
      <c r="AU112" s="65"/>
      <c r="AV112" s="65"/>
      <c r="AW112" s="65">
        <v>0</v>
      </c>
      <c r="AX112" s="65"/>
      <c r="AY112" s="65"/>
      <c r="AZ112" s="65"/>
      <c r="BA112" s="65"/>
      <c r="BB112" s="65"/>
      <c r="BC112" s="65"/>
      <c r="BD112" s="65"/>
      <c r="BE112" s="65">
        <f>AO112</f>
        <v>101</v>
      </c>
      <c r="BF112" s="65"/>
      <c r="BG112" s="65"/>
      <c r="BH112" s="65"/>
      <c r="BI112" s="65"/>
      <c r="BJ112" s="65"/>
      <c r="BK112" s="65"/>
      <c r="BL112" s="65"/>
    </row>
    <row r="113" spans="1:64" s="45" customFormat="1" ht="46" customHeight="1" x14ac:dyDescent="0.3">
      <c r="A113" s="92">
        <v>26</v>
      </c>
      <c r="B113" s="92"/>
      <c r="C113" s="92"/>
      <c r="D113" s="92"/>
      <c r="E113" s="92"/>
      <c r="F113" s="92"/>
      <c r="G113" s="53" t="s">
        <v>95</v>
      </c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5"/>
      <c r="Z113" s="66" t="s">
        <v>71</v>
      </c>
      <c r="AA113" s="66"/>
      <c r="AB113" s="66"/>
      <c r="AC113" s="66"/>
      <c r="AD113" s="66"/>
      <c r="AE113" s="59" t="s">
        <v>79</v>
      </c>
      <c r="AF113" s="102"/>
      <c r="AG113" s="102"/>
      <c r="AH113" s="102"/>
      <c r="AI113" s="102"/>
      <c r="AJ113" s="102"/>
      <c r="AK113" s="102"/>
      <c r="AL113" s="102"/>
      <c r="AM113" s="102"/>
      <c r="AN113" s="103"/>
      <c r="AO113" s="65">
        <v>94</v>
      </c>
      <c r="AP113" s="65"/>
      <c r="AQ113" s="65"/>
      <c r="AR113" s="65"/>
      <c r="AS113" s="65"/>
      <c r="AT113" s="65"/>
      <c r="AU113" s="65"/>
      <c r="AV113" s="65"/>
      <c r="AW113" s="65">
        <v>0</v>
      </c>
      <c r="AX113" s="65"/>
      <c r="AY113" s="65"/>
      <c r="AZ113" s="65"/>
      <c r="BA113" s="65"/>
      <c r="BB113" s="65"/>
      <c r="BC113" s="65"/>
      <c r="BD113" s="65"/>
      <c r="BE113" s="65">
        <f>AO113</f>
        <v>94</v>
      </c>
      <c r="BF113" s="65"/>
      <c r="BG113" s="65"/>
      <c r="BH113" s="65"/>
      <c r="BI113" s="65"/>
      <c r="BJ113" s="65"/>
      <c r="BK113" s="65"/>
      <c r="BL113" s="65"/>
    </row>
    <row r="114" spans="1:64" s="45" customFormat="1" ht="28" customHeight="1" x14ac:dyDescent="0.3">
      <c r="A114" s="92">
        <v>27</v>
      </c>
      <c r="B114" s="92"/>
      <c r="C114" s="92"/>
      <c r="D114" s="92"/>
      <c r="E114" s="92"/>
      <c r="F114" s="92"/>
      <c r="G114" s="53" t="s">
        <v>80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5"/>
      <c r="Z114" s="66" t="s">
        <v>71</v>
      </c>
      <c r="AA114" s="66"/>
      <c r="AB114" s="66"/>
      <c r="AC114" s="66"/>
      <c r="AD114" s="66"/>
      <c r="AE114" s="59" t="s">
        <v>79</v>
      </c>
      <c r="AF114" s="102"/>
      <c r="AG114" s="102"/>
      <c r="AH114" s="102"/>
      <c r="AI114" s="102"/>
      <c r="AJ114" s="102"/>
      <c r="AK114" s="102"/>
      <c r="AL114" s="102"/>
      <c r="AM114" s="102"/>
      <c r="AN114" s="103"/>
      <c r="AO114" s="65">
        <v>0</v>
      </c>
      <c r="AP114" s="65"/>
      <c r="AQ114" s="65"/>
      <c r="AR114" s="65"/>
      <c r="AS114" s="65"/>
      <c r="AT114" s="65"/>
      <c r="AU114" s="65"/>
      <c r="AV114" s="65"/>
      <c r="AW114" s="65">
        <f>1442242/1793622%</f>
        <v>80.409473121984448</v>
      </c>
      <c r="AX114" s="65"/>
      <c r="AY114" s="65"/>
      <c r="AZ114" s="65"/>
      <c r="BA114" s="65"/>
      <c r="BB114" s="65"/>
      <c r="BC114" s="65"/>
      <c r="BD114" s="65"/>
      <c r="BE114" s="65">
        <f>AW114</f>
        <v>80.409473121984448</v>
      </c>
      <c r="BF114" s="65"/>
      <c r="BG114" s="65"/>
      <c r="BH114" s="65"/>
      <c r="BI114" s="65"/>
      <c r="BJ114" s="65"/>
      <c r="BK114" s="65"/>
      <c r="BL114" s="65"/>
    </row>
    <row r="115" spans="1:64" s="45" customFormat="1" ht="32" customHeight="1" x14ac:dyDescent="0.3">
      <c r="A115" s="92">
        <v>28</v>
      </c>
      <c r="B115" s="92"/>
      <c r="C115" s="92"/>
      <c r="D115" s="92"/>
      <c r="E115" s="92"/>
      <c r="F115" s="92"/>
      <c r="G115" s="53" t="s">
        <v>81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5"/>
      <c r="Z115" s="66" t="s">
        <v>71</v>
      </c>
      <c r="AA115" s="66"/>
      <c r="AB115" s="66"/>
      <c r="AC115" s="66"/>
      <c r="AD115" s="66"/>
      <c r="AE115" s="59" t="s">
        <v>79</v>
      </c>
      <c r="AF115" s="102"/>
      <c r="AG115" s="102"/>
      <c r="AH115" s="102"/>
      <c r="AI115" s="102"/>
      <c r="AJ115" s="102"/>
      <c r="AK115" s="102"/>
      <c r="AL115" s="102"/>
      <c r="AM115" s="102"/>
      <c r="AN115" s="103"/>
      <c r="AO115" s="65">
        <f>(58602393-55983-250000-260000)/(63565171+571809+876026+132920+55983)%</f>
        <v>89.01029262808855</v>
      </c>
      <c r="AP115" s="65"/>
      <c r="AQ115" s="65"/>
      <c r="AR115" s="65"/>
      <c r="AS115" s="65"/>
      <c r="AT115" s="65"/>
      <c r="AU115" s="65"/>
      <c r="AV115" s="65"/>
      <c r="AW115" s="65">
        <f>988256/(2513306+1747146+144001+169000)%</f>
        <v>21.608530797189783</v>
      </c>
      <c r="AX115" s="65"/>
      <c r="AY115" s="65"/>
      <c r="AZ115" s="65"/>
      <c r="BA115" s="65"/>
      <c r="BB115" s="65"/>
      <c r="BC115" s="65"/>
      <c r="BD115" s="65"/>
      <c r="BE115" s="65">
        <f>(59095395-55983-250000-260000)/(65373893+2318955+1020027+132920+55983)%</f>
        <v>84.946156251584682</v>
      </c>
      <c r="BF115" s="65"/>
      <c r="BG115" s="65"/>
      <c r="BH115" s="65"/>
      <c r="BI115" s="65"/>
      <c r="BJ115" s="65"/>
      <c r="BK115" s="65"/>
      <c r="BL115" s="65"/>
    </row>
    <row r="116" spans="1:64" s="45" customFormat="1" ht="65.5" hidden="1" customHeight="1" x14ac:dyDescent="0.3">
      <c r="A116" s="92">
        <v>22</v>
      </c>
      <c r="B116" s="92"/>
      <c r="C116" s="92"/>
      <c r="D116" s="92"/>
      <c r="E116" s="92"/>
      <c r="F116" s="92"/>
      <c r="G116" s="53" t="s">
        <v>145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66"/>
      <c r="AA116" s="66"/>
      <c r="AB116" s="66"/>
      <c r="AC116" s="66"/>
      <c r="AD116" s="66"/>
      <c r="AE116" s="59"/>
      <c r="AF116" s="102"/>
      <c r="AG116" s="102"/>
      <c r="AH116" s="102"/>
      <c r="AI116" s="102"/>
      <c r="AJ116" s="102"/>
      <c r="AK116" s="102"/>
      <c r="AL116" s="102"/>
      <c r="AM116" s="102"/>
      <c r="AN116" s="103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</row>
    <row r="117" spans="1:64" s="45" customFormat="1" ht="40.5" customHeight="1" x14ac:dyDescent="0.3">
      <c r="A117" s="92">
        <v>29</v>
      </c>
      <c r="B117" s="92"/>
      <c r="C117" s="92"/>
      <c r="D117" s="92"/>
      <c r="E117" s="92"/>
      <c r="F117" s="92"/>
      <c r="G117" s="53" t="s">
        <v>152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66" t="s">
        <v>71</v>
      </c>
      <c r="AA117" s="66"/>
      <c r="AB117" s="66"/>
      <c r="AC117" s="66"/>
      <c r="AD117" s="66"/>
      <c r="AE117" s="59" t="s">
        <v>118</v>
      </c>
      <c r="AF117" s="102"/>
      <c r="AG117" s="102"/>
      <c r="AH117" s="102"/>
      <c r="AI117" s="102"/>
      <c r="AJ117" s="102"/>
      <c r="AK117" s="102"/>
      <c r="AL117" s="102"/>
      <c r="AM117" s="102"/>
      <c r="AN117" s="103"/>
      <c r="AO117" s="65">
        <v>100</v>
      </c>
      <c r="AP117" s="65"/>
      <c r="AQ117" s="65"/>
      <c r="AR117" s="65"/>
      <c r="AS117" s="65"/>
      <c r="AT117" s="65"/>
      <c r="AU117" s="65"/>
      <c r="AV117" s="65"/>
      <c r="AW117" s="65">
        <v>100</v>
      </c>
      <c r="AX117" s="65"/>
      <c r="AY117" s="65"/>
      <c r="AZ117" s="65"/>
      <c r="BA117" s="65"/>
      <c r="BB117" s="65"/>
      <c r="BC117" s="65"/>
      <c r="BD117" s="65"/>
      <c r="BE117" s="65">
        <v>100</v>
      </c>
      <c r="BF117" s="65"/>
      <c r="BG117" s="65"/>
      <c r="BH117" s="65"/>
      <c r="BI117" s="65"/>
      <c r="BJ117" s="65"/>
      <c r="BK117" s="65"/>
      <c r="BL117" s="65"/>
    </row>
    <row r="118" spans="1:64" s="45" customFormat="1" ht="75.5" customHeight="1" x14ac:dyDescent="0.3">
      <c r="A118" s="92">
        <v>30</v>
      </c>
      <c r="B118" s="92"/>
      <c r="C118" s="92"/>
      <c r="D118" s="92"/>
      <c r="E118" s="92"/>
      <c r="F118" s="92"/>
      <c r="G118" s="53" t="s">
        <v>146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5"/>
      <c r="Z118" s="66" t="s">
        <v>71</v>
      </c>
      <c r="AA118" s="66"/>
      <c r="AB118" s="66"/>
      <c r="AC118" s="66"/>
      <c r="AD118" s="66"/>
      <c r="AE118" s="59" t="s">
        <v>118</v>
      </c>
      <c r="AF118" s="102"/>
      <c r="AG118" s="102"/>
      <c r="AH118" s="102"/>
      <c r="AI118" s="102"/>
      <c r="AJ118" s="102"/>
      <c r="AK118" s="102"/>
      <c r="AL118" s="102"/>
      <c r="AM118" s="102"/>
      <c r="AN118" s="103"/>
      <c r="AO118" s="65">
        <v>0</v>
      </c>
      <c r="AP118" s="65"/>
      <c r="AQ118" s="65"/>
      <c r="AR118" s="65"/>
      <c r="AS118" s="65"/>
      <c r="AT118" s="65"/>
      <c r="AU118" s="65"/>
      <c r="AV118" s="65"/>
      <c r="AW118" s="65">
        <v>100</v>
      </c>
      <c r="AX118" s="65"/>
      <c r="AY118" s="65"/>
      <c r="AZ118" s="65"/>
      <c r="BA118" s="65"/>
      <c r="BB118" s="65"/>
      <c r="BC118" s="65"/>
      <c r="BD118" s="65"/>
      <c r="BE118" s="65">
        <v>100</v>
      </c>
      <c r="BF118" s="65"/>
      <c r="BG118" s="65"/>
      <c r="BH118" s="65"/>
      <c r="BI118" s="65"/>
      <c r="BJ118" s="65"/>
      <c r="BK118" s="65"/>
      <c r="BL118" s="65"/>
    </row>
    <row r="119" spans="1:64" s="45" customFormat="1" ht="60" customHeight="1" x14ac:dyDescent="0.3">
      <c r="A119" s="50">
        <v>31</v>
      </c>
      <c r="B119" s="51"/>
      <c r="C119" s="51"/>
      <c r="D119" s="51"/>
      <c r="E119" s="51"/>
      <c r="F119" s="52"/>
      <c r="G119" s="53" t="s">
        <v>155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5"/>
      <c r="Z119" s="56" t="s">
        <v>71</v>
      </c>
      <c r="AA119" s="57"/>
      <c r="AB119" s="57"/>
      <c r="AC119" s="57"/>
      <c r="AD119" s="58"/>
      <c r="AE119" s="59" t="s">
        <v>118</v>
      </c>
      <c r="AF119" s="60"/>
      <c r="AG119" s="60"/>
      <c r="AH119" s="60"/>
      <c r="AI119" s="60"/>
      <c r="AJ119" s="60"/>
      <c r="AK119" s="60"/>
      <c r="AL119" s="60"/>
      <c r="AM119" s="60"/>
      <c r="AN119" s="61"/>
      <c r="AO119" s="62">
        <v>0</v>
      </c>
      <c r="AP119" s="63"/>
      <c r="AQ119" s="63"/>
      <c r="AR119" s="63"/>
      <c r="AS119" s="63"/>
      <c r="AT119" s="63"/>
      <c r="AU119" s="63"/>
      <c r="AV119" s="64"/>
      <c r="AW119" s="62">
        <v>100</v>
      </c>
      <c r="AX119" s="63"/>
      <c r="AY119" s="63"/>
      <c r="AZ119" s="63"/>
      <c r="BA119" s="63"/>
      <c r="BB119" s="63"/>
      <c r="BC119" s="63"/>
      <c r="BD119" s="64"/>
      <c r="BE119" s="62">
        <v>100</v>
      </c>
      <c r="BF119" s="63"/>
      <c r="BG119" s="63"/>
      <c r="BH119" s="63"/>
      <c r="BI119" s="63"/>
      <c r="BJ119" s="63"/>
      <c r="BK119" s="63"/>
      <c r="BL119" s="64"/>
    </row>
    <row r="120" spans="1:64" s="45" customFormat="1" ht="60" hidden="1" customHeight="1" x14ac:dyDescent="0.3">
      <c r="A120" s="50">
        <v>26</v>
      </c>
      <c r="B120" s="51"/>
      <c r="C120" s="51"/>
      <c r="D120" s="51"/>
      <c r="E120" s="51"/>
      <c r="F120" s="52"/>
      <c r="G120" s="53" t="s">
        <v>134</v>
      </c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5"/>
      <c r="Z120" s="56" t="s">
        <v>71</v>
      </c>
      <c r="AA120" s="57"/>
      <c r="AB120" s="57"/>
      <c r="AC120" s="57"/>
      <c r="AD120" s="58"/>
      <c r="AE120" s="56" t="s">
        <v>118</v>
      </c>
      <c r="AF120" s="57"/>
      <c r="AG120" s="57"/>
      <c r="AH120" s="57"/>
      <c r="AI120" s="57"/>
      <c r="AJ120" s="57"/>
      <c r="AK120" s="57"/>
      <c r="AL120" s="57"/>
      <c r="AM120" s="57"/>
      <c r="AN120" s="58"/>
      <c r="AO120" s="62">
        <v>0</v>
      </c>
      <c r="AP120" s="63"/>
      <c r="AQ120" s="63"/>
      <c r="AR120" s="63"/>
      <c r="AS120" s="63"/>
      <c r="AT120" s="63"/>
      <c r="AU120" s="63"/>
      <c r="AV120" s="64"/>
      <c r="AW120" s="62">
        <v>100</v>
      </c>
      <c r="AX120" s="63"/>
      <c r="AY120" s="63"/>
      <c r="AZ120" s="63"/>
      <c r="BA120" s="63"/>
      <c r="BB120" s="63"/>
      <c r="BC120" s="63"/>
      <c r="BD120" s="64"/>
      <c r="BE120" s="62">
        <v>100</v>
      </c>
      <c r="BF120" s="63"/>
      <c r="BG120" s="63"/>
      <c r="BH120" s="63"/>
      <c r="BI120" s="63"/>
      <c r="BJ120" s="63"/>
      <c r="BK120" s="63"/>
      <c r="BL120" s="64"/>
    </row>
    <row r="121" spans="1:64" s="45" customFormat="1" ht="42.65" hidden="1" customHeight="1" x14ac:dyDescent="0.3">
      <c r="A121" s="50">
        <v>30</v>
      </c>
      <c r="B121" s="51"/>
      <c r="C121" s="51"/>
      <c r="D121" s="51"/>
      <c r="E121" s="51"/>
      <c r="F121" s="52"/>
      <c r="G121" s="53" t="s">
        <v>152</v>
      </c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5"/>
      <c r="Z121" s="56" t="s">
        <v>71</v>
      </c>
      <c r="AA121" s="57"/>
      <c r="AB121" s="57"/>
      <c r="AC121" s="57"/>
      <c r="AD121" s="58"/>
      <c r="AE121" s="56" t="s">
        <v>118</v>
      </c>
      <c r="AF121" s="57"/>
      <c r="AG121" s="57"/>
      <c r="AH121" s="57"/>
      <c r="AI121" s="57"/>
      <c r="AJ121" s="57"/>
      <c r="AK121" s="57"/>
      <c r="AL121" s="57"/>
      <c r="AM121" s="57"/>
      <c r="AN121" s="58"/>
      <c r="AO121" s="62">
        <v>100</v>
      </c>
      <c r="AP121" s="63"/>
      <c r="AQ121" s="63"/>
      <c r="AR121" s="63"/>
      <c r="AS121" s="63"/>
      <c r="AT121" s="63"/>
      <c r="AU121" s="63"/>
      <c r="AV121" s="64"/>
      <c r="AW121" s="62">
        <v>100</v>
      </c>
      <c r="AX121" s="63"/>
      <c r="AY121" s="63"/>
      <c r="AZ121" s="63"/>
      <c r="BA121" s="63"/>
      <c r="BB121" s="63"/>
      <c r="BC121" s="63"/>
      <c r="BD121" s="64"/>
      <c r="BE121" s="62">
        <v>100</v>
      </c>
      <c r="BF121" s="63"/>
      <c r="BG121" s="63"/>
      <c r="BH121" s="63"/>
      <c r="BI121" s="63"/>
      <c r="BJ121" s="63"/>
      <c r="BK121" s="63"/>
      <c r="BL121" s="64"/>
    </row>
    <row r="123" spans="1:64" ht="16.5" customHeight="1" x14ac:dyDescent="0.3">
      <c r="A123" s="188" t="s">
        <v>139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35"/>
      <c r="X123" s="35"/>
      <c r="Y123" s="35"/>
      <c r="Z123" s="35"/>
      <c r="AA123" s="35"/>
      <c r="AB123" s="35"/>
      <c r="AC123" s="36"/>
      <c r="AD123" s="36"/>
      <c r="AE123" s="36"/>
      <c r="AF123" s="36"/>
      <c r="AG123" s="36"/>
      <c r="AH123" s="35"/>
      <c r="AI123" s="35"/>
      <c r="AJ123" s="35"/>
      <c r="AK123" s="35"/>
      <c r="AL123" s="35"/>
      <c r="AM123" s="35"/>
      <c r="AN123" s="3"/>
      <c r="AO123" s="142" t="s">
        <v>140</v>
      </c>
      <c r="AP123" s="142"/>
      <c r="AQ123" s="142"/>
      <c r="AR123" s="142"/>
      <c r="AS123" s="142"/>
      <c r="AT123" s="142"/>
      <c r="AU123" s="142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</row>
    <row r="124" spans="1:64" x14ac:dyDescent="0.3">
      <c r="W124" s="190" t="s">
        <v>5</v>
      </c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O124" s="191" t="s">
        <v>114</v>
      </c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</row>
    <row r="125" spans="1:64" ht="15.75" customHeight="1" x14ac:dyDescent="0.3">
      <c r="A125" s="192" t="s">
        <v>3</v>
      </c>
      <c r="B125" s="192"/>
      <c r="C125" s="192"/>
      <c r="D125" s="192"/>
      <c r="E125" s="192"/>
      <c r="F125" s="192"/>
    </row>
    <row r="126" spans="1:64" ht="13.4" customHeight="1" x14ac:dyDescent="0.3">
      <c r="A126" s="186" t="s">
        <v>100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</row>
    <row r="127" spans="1:64" x14ac:dyDescent="0.3">
      <c r="A127" s="187" t="s">
        <v>47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</row>
    <row r="128" spans="1:64" ht="6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</row>
    <row r="129" spans="1:59" ht="15.65" customHeight="1" x14ac:dyDescent="0.3">
      <c r="A129" s="188" t="s">
        <v>101</v>
      </c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35"/>
      <c r="X129" s="35"/>
      <c r="Y129" s="35"/>
      <c r="Z129" s="35"/>
      <c r="AA129" s="35"/>
      <c r="AB129" s="35"/>
      <c r="AC129" s="36"/>
      <c r="AD129" s="36"/>
      <c r="AE129" s="36"/>
      <c r="AF129" s="36"/>
      <c r="AG129" s="36"/>
      <c r="AH129" s="35"/>
      <c r="AI129" s="35"/>
      <c r="AJ129" s="35"/>
      <c r="AK129" s="35"/>
      <c r="AL129" s="35"/>
      <c r="AM129" s="35"/>
      <c r="AN129" s="3"/>
      <c r="AO129" s="143" t="s">
        <v>102</v>
      </c>
      <c r="AP129" s="143"/>
      <c r="AQ129" s="143"/>
      <c r="AR129" s="143"/>
      <c r="AS129" s="143"/>
      <c r="AT129" s="143"/>
      <c r="AU129" s="143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1:59" ht="9.65" customHeight="1" x14ac:dyDescent="0.3">
      <c r="W130" s="190" t="s">
        <v>5</v>
      </c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O130" s="191" t="s">
        <v>114</v>
      </c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</row>
    <row r="131" spans="1:59" x14ac:dyDescent="0.3">
      <c r="A131" s="156" t="s">
        <v>164</v>
      </c>
      <c r="B131" s="156"/>
      <c r="C131" s="156"/>
      <c r="D131" s="156"/>
      <c r="E131" s="156"/>
      <c r="F131" s="156"/>
      <c r="G131" s="39"/>
      <c r="H131" s="39"/>
    </row>
    <row r="132" spans="1:59" x14ac:dyDescent="0.3">
      <c r="A132" s="191" t="s">
        <v>45</v>
      </c>
      <c r="B132" s="191"/>
      <c r="C132" s="191"/>
      <c r="D132" s="191"/>
      <c r="E132" s="191"/>
      <c r="F132" s="191"/>
      <c r="G132" s="191"/>
      <c r="H132" s="191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59" x14ac:dyDescent="0.3">
      <c r="A133" s="40" t="s">
        <v>46</v>
      </c>
    </row>
  </sheetData>
  <mergeCells count="525">
    <mergeCell ref="A117:F117"/>
    <mergeCell ref="G117:Y117"/>
    <mergeCell ref="Z117:AD117"/>
    <mergeCell ref="AE117:AN117"/>
    <mergeCell ref="AO117:AV117"/>
    <mergeCell ref="AW117:BD117"/>
    <mergeCell ref="BE117:BL117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116:F116"/>
    <mergeCell ref="G116:Y116"/>
    <mergeCell ref="Z116:AD116"/>
    <mergeCell ref="AE116:AN116"/>
    <mergeCell ref="BE82:BL82"/>
    <mergeCell ref="A115:F115"/>
    <mergeCell ref="G115:Y115"/>
    <mergeCell ref="Z115:AD115"/>
    <mergeCell ref="AE115:AN115"/>
    <mergeCell ref="AO115:AV115"/>
    <mergeCell ref="AW115:BD115"/>
    <mergeCell ref="BE115:BL115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BE104:BL104"/>
    <mergeCell ref="A105:F105"/>
    <mergeCell ref="G105:Y105"/>
    <mergeCell ref="BE107:BL107"/>
    <mergeCell ref="A111:F111"/>
    <mergeCell ref="AW116:BD116"/>
    <mergeCell ref="BE116:BL116"/>
    <mergeCell ref="A114:F114"/>
    <mergeCell ref="G114:Y114"/>
    <mergeCell ref="Z114:AD114"/>
    <mergeCell ref="AE114:AN114"/>
    <mergeCell ref="AO114:AV114"/>
    <mergeCell ref="AW114:BD114"/>
    <mergeCell ref="G112:Y112"/>
    <mergeCell ref="Z112:AD112"/>
    <mergeCell ref="AE112:AN112"/>
    <mergeCell ref="AO112:AV112"/>
    <mergeCell ref="AW112:BD112"/>
    <mergeCell ref="AO116:AV116"/>
    <mergeCell ref="A107:F107"/>
    <mergeCell ref="G107:Y107"/>
    <mergeCell ref="Z107:AD107"/>
    <mergeCell ref="AE107:AN107"/>
    <mergeCell ref="AO107:AV107"/>
    <mergeCell ref="AW107:BD107"/>
    <mergeCell ref="A110:F110"/>
    <mergeCell ref="G110:Y110"/>
    <mergeCell ref="Z110:AD110"/>
    <mergeCell ref="AE110:AN110"/>
    <mergeCell ref="AO110:AV110"/>
    <mergeCell ref="AW110:BD110"/>
    <mergeCell ref="BE110:BL110"/>
    <mergeCell ref="A108:F108"/>
    <mergeCell ref="G108:Y108"/>
    <mergeCell ref="Z108:AD108"/>
    <mergeCell ref="AE108:AN108"/>
    <mergeCell ref="AO108:AV108"/>
    <mergeCell ref="AW108:BD108"/>
    <mergeCell ref="BE108:BL108"/>
    <mergeCell ref="Z111:AD111"/>
    <mergeCell ref="AE111:AN111"/>
    <mergeCell ref="AO111:AV111"/>
    <mergeCell ref="AW111:BD111"/>
    <mergeCell ref="G111:Y111"/>
    <mergeCell ref="BE111:BL111"/>
    <mergeCell ref="AE97:AN97"/>
    <mergeCell ref="AO97:AV97"/>
    <mergeCell ref="AW97:BD97"/>
    <mergeCell ref="AE103:AN103"/>
    <mergeCell ref="AO103:AV103"/>
    <mergeCell ref="AW103:BD103"/>
    <mergeCell ref="AW82:BD82"/>
    <mergeCell ref="A85:F85"/>
    <mergeCell ref="G85:Y85"/>
    <mergeCell ref="Z85:AD85"/>
    <mergeCell ref="Z95:AD95"/>
    <mergeCell ref="AE95:AN95"/>
    <mergeCell ref="AO95:AV95"/>
    <mergeCell ref="AW95:BD95"/>
    <mergeCell ref="AE85:AN85"/>
    <mergeCell ref="AO85:AV85"/>
    <mergeCell ref="AW85:BD85"/>
    <mergeCell ref="A104:F104"/>
    <mergeCell ref="G104:Y104"/>
    <mergeCell ref="Z104:AD104"/>
    <mergeCell ref="AE104:AN104"/>
    <mergeCell ref="AO104:AV104"/>
    <mergeCell ref="AW104:BD104"/>
    <mergeCell ref="G97:Y97"/>
    <mergeCell ref="A73:C73"/>
    <mergeCell ref="D73:AA73"/>
    <mergeCell ref="AB73:AI73"/>
    <mergeCell ref="AJ73:AQ73"/>
    <mergeCell ref="A82:F82"/>
    <mergeCell ref="G82:Y82"/>
    <mergeCell ref="Z82:AD82"/>
    <mergeCell ref="AE82:AN82"/>
    <mergeCell ref="AO82:AV82"/>
    <mergeCell ref="A84:F84"/>
    <mergeCell ref="G84:Y84"/>
    <mergeCell ref="Z84:AD84"/>
    <mergeCell ref="AE84:AN84"/>
    <mergeCell ref="AO84:AV84"/>
    <mergeCell ref="AW84:BD84"/>
    <mergeCell ref="A95:F95"/>
    <mergeCell ref="G95:Y95"/>
    <mergeCell ref="A54:C54"/>
    <mergeCell ref="D54:AB54"/>
    <mergeCell ref="AC54:AJ54"/>
    <mergeCell ref="AK54:AR54"/>
    <mergeCell ref="D55:AB55"/>
    <mergeCell ref="AC55:AJ55"/>
    <mergeCell ref="AK55:AR55"/>
    <mergeCell ref="A72:C72"/>
    <mergeCell ref="D72:AA72"/>
    <mergeCell ref="AB72:AI72"/>
    <mergeCell ref="AJ72:AQ72"/>
    <mergeCell ref="AR72:AY72"/>
    <mergeCell ref="AR70:AY70"/>
    <mergeCell ref="AC60:AJ60"/>
    <mergeCell ref="AK60:AR60"/>
    <mergeCell ref="AS60:AZ60"/>
    <mergeCell ref="AK64:AR64"/>
    <mergeCell ref="AS54:AZ54"/>
    <mergeCell ref="A55:C55"/>
    <mergeCell ref="AS55:AZ55"/>
    <mergeCell ref="AC62:AJ62"/>
    <mergeCell ref="AK62:AR62"/>
    <mergeCell ref="AS62:AZ62"/>
    <mergeCell ref="A56:C56"/>
    <mergeCell ref="AO94:AV94"/>
    <mergeCell ref="AW94:BD94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63:C63"/>
    <mergeCell ref="D63:AB63"/>
    <mergeCell ref="AC63:AJ63"/>
    <mergeCell ref="AK63:AR63"/>
    <mergeCell ref="AS63:AZ63"/>
    <mergeCell ref="A62:C62"/>
    <mergeCell ref="D62:AB62"/>
    <mergeCell ref="BC73:BG73"/>
    <mergeCell ref="D56:AB56"/>
    <mergeCell ref="AC56:AJ56"/>
    <mergeCell ref="AK56:AR56"/>
    <mergeCell ref="AC57:AJ57"/>
    <mergeCell ref="AK57:AR57"/>
    <mergeCell ref="AS57:AZ57"/>
    <mergeCell ref="A61:C61"/>
    <mergeCell ref="D61:AB61"/>
    <mergeCell ref="A57:C57"/>
    <mergeCell ref="D57:AB57"/>
    <mergeCell ref="AC61:AJ61"/>
    <mergeCell ref="AK61:AR61"/>
    <mergeCell ref="A132:H132"/>
    <mergeCell ref="W130:AM130"/>
    <mergeCell ref="AO130:BG130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126:AS126"/>
    <mergeCell ref="A127:AS127"/>
    <mergeCell ref="A129:V129"/>
    <mergeCell ref="A123:V123"/>
    <mergeCell ref="W124:AM124"/>
    <mergeCell ref="AO124:BG124"/>
    <mergeCell ref="A125:F125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K51:AR51"/>
    <mergeCell ref="AK52:AR52"/>
    <mergeCell ref="AS52:AZ52"/>
    <mergeCell ref="A53:C53"/>
    <mergeCell ref="D53:AB53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1:C71"/>
    <mergeCell ref="D71:AA71"/>
    <mergeCell ref="AB71:AI71"/>
    <mergeCell ref="AJ71:AQ71"/>
    <mergeCell ref="AR71:AY71"/>
    <mergeCell ref="A75:BL75"/>
    <mergeCell ref="AR73:AY73"/>
    <mergeCell ref="AC53:AJ53"/>
    <mergeCell ref="AK53:AR53"/>
    <mergeCell ref="AS53:AZ53"/>
    <mergeCell ref="BE76:BL76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3:F43"/>
    <mergeCell ref="G43:BL43"/>
    <mergeCell ref="A131:F131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23:AU123"/>
    <mergeCell ref="AO129:AU12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3:BL83"/>
    <mergeCell ref="A99:F99"/>
    <mergeCell ref="G99:Y99"/>
    <mergeCell ref="Z99:AD99"/>
    <mergeCell ref="AE99:AN99"/>
    <mergeCell ref="AO99:AV99"/>
    <mergeCell ref="AW99:BD99"/>
    <mergeCell ref="BE99:BL99"/>
    <mergeCell ref="Z86:AD86"/>
    <mergeCell ref="AE86:AN86"/>
    <mergeCell ref="AO86:AV86"/>
    <mergeCell ref="AW86:BD86"/>
    <mergeCell ref="A83:F83"/>
    <mergeCell ref="G83:Y83"/>
    <mergeCell ref="Z83:AD83"/>
    <mergeCell ref="AE83:AN83"/>
    <mergeCell ref="AO83:AV83"/>
    <mergeCell ref="AW83:BD83"/>
    <mergeCell ref="BE88:BL88"/>
    <mergeCell ref="A93:F93"/>
    <mergeCell ref="G93:Y93"/>
    <mergeCell ref="Z93:AD93"/>
    <mergeCell ref="AE93:AN93"/>
    <mergeCell ref="AO93:AV93"/>
    <mergeCell ref="BE118:BL118"/>
    <mergeCell ref="A100:F100"/>
    <mergeCell ref="G100:Y100"/>
    <mergeCell ref="Z100:AD100"/>
    <mergeCell ref="AE100:AN100"/>
    <mergeCell ref="AO100:AV100"/>
    <mergeCell ref="AW100:BD100"/>
    <mergeCell ref="BE100:BL100"/>
    <mergeCell ref="A109:F109"/>
    <mergeCell ref="G109:Y109"/>
    <mergeCell ref="Z109:AD109"/>
    <mergeCell ref="AE109:AN109"/>
    <mergeCell ref="AO109:AV109"/>
    <mergeCell ref="AW109:BD109"/>
    <mergeCell ref="BE109:BL109"/>
    <mergeCell ref="BE103:BL103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118:F118"/>
    <mergeCell ref="G118:Y118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Z118:AD118"/>
    <mergeCell ref="AE118:AN118"/>
    <mergeCell ref="AO118:AV118"/>
    <mergeCell ref="AW118:BD118"/>
    <mergeCell ref="A77:F77"/>
    <mergeCell ref="G77:Y77"/>
    <mergeCell ref="Z77:AD77"/>
    <mergeCell ref="AE77:AN77"/>
    <mergeCell ref="AO77:AV77"/>
    <mergeCell ref="A121:F121"/>
    <mergeCell ref="G121:Y121"/>
    <mergeCell ref="Z121:AD121"/>
    <mergeCell ref="AE121:AN121"/>
    <mergeCell ref="AO121:AV121"/>
    <mergeCell ref="AW121:BD121"/>
    <mergeCell ref="BE121:BL121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BE84:BL84"/>
    <mergeCell ref="A101:F101"/>
    <mergeCell ref="G101:Y101"/>
    <mergeCell ref="Z101:AD101"/>
    <mergeCell ref="AE101:AN101"/>
    <mergeCell ref="AO101:AV101"/>
    <mergeCell ref="AW101:BD101"/>
    <mergeCell ref="BE101:BL101"/>
    <mergeCell ref="BP103:BS103"/>
    <mergeCell ref="AW93:BD93"/>
    <mergeCell ref="BE93:BL93"/>
    <mergeCell ref="A88:F88"/>
    <mergeCell ref="G88:Y88"/>
    <mergeCell ref="Z88:AD88"/>
    <mergeCell ref="AE88:AN88"/>
    <mergeCell ref="AO88:AV88"/>
    <mergeCell ref="AW88:BD88"/>
    <mergeCell ref="A89:F89"/>
    <mergeCell ref="G89:Y89"/>
    <mergeCell ref="Z89:AD89"/>
    <mergeCell ref="AE89:AN89"/>
    <mergeCell ref="AO89:AV89"/>
    <mergeCell ref="AW89:BD89"/>
    <mergeCell ref="BE89:BL89"/>
    <mergeCell ref="BP81:BT81"/>
    <mergeCell ref="A96:F96"/>
    <mergeCell ref="G96:Y96"/>
    <mergeCell ref="Z96:AD96"/>
    <mergeCell ref="AE96:AN96"/>
    <mergeCell ref="AO96:AV96"/>
    <mergeCell ref="AW96:BD96"/>
    <mergeCell ref="BE96:BL96"/>
    <mergeCell ref="G106:Y106"/>
    <mergeCell ref="A106:F106"/>
    <mergeCell ref="Z106:AD106"/>
    <mergeCell ref="AE106:AN106"/>
    <mergeCell ref="AO106:AV106"/>
    <mergeCell ref="AW106:BD106"/>
    <mergeCell ref="BE106:BL106"/>
    <mergeCell ref="BE97:BL97"/>
    <mergeCell ref="A102:F102"/>
    <mergeCell ref="G102:Y102"/>
    <mergeCell ref="Z102:AD102"/>
    <mergeCell ref="AE102:AN102"/>
    <mergeCell ref="AO102:AV102"/>
    <mergeCell ref="AW102:BD102"/>
    <mergeCell ref="BE102:BL102"/>
    <mergeCell ref="A97:F97"/>
    <mergeCell ref="BE85:BL85"/>
    <mergeCell ref="A98:F98"/>
    <mergeCell ref="G98:Y98"/>
    <mergeCell ref="Z98:AD98"/>
    <mergeCell ref="AE98:AN98"/>
    <mergeCell ref="AO98:AV98"/>
    <mergeCell ref="AW98:BD98"/>
    <mergeCell ref="BE98:BL98"/>
    <mergeCell ref="Z92:AD92"/>
    <mergeCell ref="AE92:AN92"/>
    <mergeCell ref="AO92:AV92"/>
    <mergeCell ref="AW92:BD92"/>
    <mergeCell ref="BE92:BL92"/>
    <mergeCell ref="A90:F90"/>
    <mergeCell ref="G90:Y90"/>
    <mergeCell ref="BE94:BL94"/>
    <mergeCell ref="Z97:AD97"/>
    <mergeCell ref="A92:F92"/>
    <mergeCell ref="G92:Y92"/>
    <mergeCell ref="BE95:BL95"/>
    <mergeCell ref="A94:F94"/>
    <mergeCell ref="G94:Y94"/>
    <mergeCell ref="Z94:AD94"/>
    <mergeCell ref="AE94:AN94"/>
  </mergeCells>
  <conditionalFormatting sqref="G79:L79 G81 G88:G89 G119 G110">
    <cfRule type="cellIs" dxfId="54" priority="61" stopIfTrue="1" operator="equal">
      <formula>$G78</formula>
    </cfRule>
  </conditionalFormatting>
  <conditionalFormatting sqref="D50 D54:D57">
    <cfRule type="cellIs" dxfId="53" priority="62" stopIfTrue="1" operator="equal">
      <formula>$D49</formula>
    </cfRule>
  </conditionalFormatting>
  <conditionalFormatting sqref="A79:F79">
    <cfRule type="cellIs" dxfId="52" priority="63" stopIfTrue="1" operator="equal">
      <formula>0</formula>
    </cfRule>
  </conditionalFormatting>
  <conditionalFormatting sqref="D51">
    <cfRule type="cellIs" dxfId="51" priority="60" stopIfTrue="1" operator="equal">
      <formula>$D50</formula>
    </cfRule>
  </conditionalFormatting>
  <conditionalFormatting sqref="D52">
    <cfRule type="cellIs" dxfId="50" priority="59" stopIfTrue="1" operator="equal">
      <formula>$D51</formula>
    </cfRule>
  </conditionalFormatting>
  <conditionalFormatting sqref="D53">
    <cfRule type="cellIs" dxfId="49" priority="58" stopIfTrue="1" operator="equal">
      <formula>$D52</formula>
    </cfRule>
  </conditionalFormatting>
  <conditionalFormatting sqref="D63">
    <cfRule type="cellIs" dxfId="48" priority="56" stopIfTrue="1" operator="equal">
      <formula>$D54</formula>
    </cfRule>
  </conditionalFormatting>
  <conditionalFormatting sqref="G80">
    <cfRule type="cellIs" dxfId="47" priority="53" stopIfTrue="1" operator="equal">
      <formula>$G79</formula>
    </cfRule>
  </conditionalFormatting>
  <conditionalFormatting sqref="A80:F80">
    <cfRule type="cellIs" dxfId="46" priority="54" stopIfTrue="1" operator="equal">
      <formula>0</formula>
    </cfRule>
  </conditionalFormatting>
  <conditionalFormatting sqref="A81:F81 A82:A85">
    <cfRule type="cellIs" dxfId="45" priority="52" stopIfTrue="1" operator="equal">
      <formula>0</formula>
    </cfRule>
  </conditionalFormatting>
  <conditionalFormatting sqref="G92">
    <cfRule type="cellIs" dxfId="44" priority="49" stopIfTrue="1" operator="equal">
      <formula>$G89</formula>
    </cfRule>
  </conditionalFormatting>
  <conditionalFormatting sqref="A86:F86">
    <cfRule type="cellIs" dxfId="43" priority="50" stopIfTrue="1" operator="equal">
      <formula>0</formula>
    </cfRule>
  </conditionalFormatting>
  <conditionalFormatting sqref="G87">
    <cfRule type="cellIs" dxfId="42" priority="47" stopIfTrue="1" operator="equal">
      <formula>$G86</formula>
    </cfRule>
  </conditionalFormatting>
  <conditionalFormatting sqref="A87:F87">
    <cfRule type="cellIs" dxfId="41" priority="48" stopIfTrue="1" operator="equal">
      <formula>0</formula>
    </cfRule>
  </conditionalFormatting>
  <conditionalFormatting sqref="A88:F88 A89 A92">
    <cfRule type="cellIs" dxfId="40" priority="46" stopIfTrue="1" operator="equal">
      <formula>0</formula>
    </cfRule>
  </conditionalFormatting>
  <conditionalFormatting sqref="G93 G86">
    <cfRule type="cellIs" dxfId="39" priority="43" stopIfTrue="1" operator="equal">
      <formula>$G81</formula>
    </cfRule>
  </conditionalFormatting>
  <conditionalFormatting sqref="A93:F93">
    <cfRule type="cellIs" dxfId="38" priority="44" stopIfTrue="1" operator="equal">
      <formula>0</formula>
    </cfRule>
  </conditionalFormatting>
  <conditionalFormatting sqref="G94">
    <cfRule type="cellIs" dxfId="37" priority="41" stopIfTrue="1" operator="equal">
      <formula>$G93</formula>
    </cfRule>
  </conditionalFormatting>
  <conditionalFormatting sqref="A94:F94">
    <cfRule type="cellIs" dxfId="36" priority="42" stopIfTrue="1" operator="equal">
      <formula>0</formula>
    </cfRule>
  </conditionalFormatting>
  <conditionalFormatting sqref="G95:G96">
    <cfRule type="cellIs" dxfId="35" priority="39" stopIfTrue="1" operator="equal">
      <formula>$G94</formula>
    </cfRule>
  </conditionalFormatting>
  <conditionalFormatting sqref="A95:F95 A96">
    <cfRule type="cellIs" dxfId="34" priority="40" stopIfTrue="1" operator="equal">
      <formula>0</formula>
    </cfRule>
  </conditionalFormatting>
  <conditionalFormatting sqref="A97:F97 A98:A101">
    <cfRule type="cellIs" dxfId="33" priority="38" stopIfTrue="1" operator="equal">
      <formula>0</formula>
    </cfRule>
  </conditionalFormatting>
  <conditionalFormatting sqref="G83:G85 G118 G97:G99 G107:G109">
    <cfRule type="cellIs" dxfId="32" priority="35" stopIfTrue="1" operator="equal">
      <formula>$G81</formula>
    </cfRule>
  </conditionalFormatting>
  <conditionalFormatting sqref="A102:F102">
    <cfRule type="cellIs" dxfId="31" priority="36" stopIfTrue="1" operator="equal">
      <formula>0</formula>
    </cfRule>
  </conditionalFormatting>
  <conditionalFormatting sqref="G103:G104">
    <cfRule type="cellIs" dxfId="30" priority="33" stopIfTrue="1" operator="equal">
      <formula>$G102</formula>
    </cfRule>
  </conditionalFormatting>
  <conditionalFormatting sqref="A103:F103 A104">
    <cfRule type="cellIs" dxfId="29" priority="34" stopIfTrue="1" operator="equal">
      <formula>0</formula>
    </cfRule>
  </conditionalFormatting>
  <conditionalFormatting sqref="G105:G106">
    <cfRule type="cellIs" dxfId="28" priority="31" stopIfTrue="1" operator="equal">
      <formula>$G103</formula>
    </cfRule>
  </conditionalFormatting>
  <conditionalFormatting sqref="A105:F105 A106">
    <cfRule type="cellIs" dxfId="27" priority="32" stopIfTrue="1" operator="equal">
      <formula>0</formula>
    </cfRule>
  </conditionalFormatting>
  <conditionalFormatting sqref="A107:F107 A108:A110">
    <cfRule type="cellIs" dxfId="26" priority="30" stopIfTrue="1" operator="equal">
      <formula>0</formula>
    </cfRule>
  </conditionalFormatting>
  <conditionalFormatting sqref="G111">
    <cfRule type="cellIs" dxfId="25" priority="27" stopIfTrue="1" operator="equal">
      <formula>$G107</formula>
    </cfRule>
  </conditionalFormatting>
  <conditionalFormatting sqref="A111:F111">
    <cfRule type="cellIs" dxfId="24" priority="28" stopIfTrue="1" operator="equal">
      <formula>0</formula>
    </cfRule>
  </conditionalFormatting>
  <conditionalFormatting sqref="G112">
    <cfRule type="cellIs" dxfId="23" priority="25" stopIfTrue="1" operator="equal">
      <formula>$G111</formula>
    </cfRule>
  </conditionalFormatting>
  <conditionalFormatting sqref="A112:F112">
    <cfRule type="cellIs" dxfId="22" priority="26" stopIfTrue="1" operator="equal">
      <formula>0</formula>
    </cfRule>
  </conditionalFormatting>
  <conditionalFormatting sqref="G113">
    <cfRule type="cellIs" dxfId="21" priority="23" stopIfTrue="1" operator="equal">
      <formula>$G112</formula>
    </cfRule>
  </conditionalFormatting>
  <conditionalFormatting sqref="A113:F113">
    <cfRule type="cellIs" dxfId="20" priority="24" stopIfTrue="1" operator="equal">
      <formula>0</formula>
    </cfRule>
  </conditionalFormatting>
  <conditionalFormatting sqref="G114">
    <cfRule type="cellIs" dxfId="19" priority="21" stopIfTrue="1" operator="equal">
      <formula>$G113</formula>
    </cfRule>
  </conditionalFormatting>
  <conditionalFormatting sqref="A114:F114">
    <cfRule type="cellIs" dxfId="18" priority="22" stopIfTrue="1" operator="equal">
      <formula>0</formula>
    </cfRule>
  </conditionalFormatting>
  <conditionalFormatting sqref="G116">
    <cfRule type="cellIs" dxfId="17" priority="19" stopIfTrue="1" operator="equal">
      <formula>$G114</formula>
    </cfRule>
  </conditionalFormatting>
  <conditionalFormatting sqref="A116:F116">
    <cfRule type="cellIs" dxfId="16" priority="20" stopIfTrue="1" operator="equal">
      <formula>0</formula>
    </cfRule>
  </conditionalFormatting>
  <conditionalFormatting sqref="D62">
    <cfRule type="cellIs" dxfId="15" priority="16" stopIfTrue="1" operator="equal">
      <formula>$D55</formula>
    </cfRule>
  </conditionalFormatting>
  <conditionalFormatting sqref="G82">
    <cfRule type="cellIs" dxfId="14" priority="15" stopIfTrue="1" operator="equal">
      <formula>$G81</formula>
    </cfRule>
  </conditionalFormatting>
  <conditionalFormatting sqref="G115">
    <cfRule type="cellIs" dxfId="13" priority="13" stopIfTrue="1" operator="equal">
      <formula>$G113</formula>
    </cfRule>
  </conditionalFormatting>
  <conditionalFormatting sqref="A115:F115">
    <cfRule type="cellIs" dxfId="12" priority="14" stopIfTrue="1" operator="equal">
      <formula>0</formula>
    </cfRule>
  </conditionalFormatting>
  <conditionalFormatting sqref="A118:F118 A119">
    <cfRule type="cellIs" dxfId="11" priority="11" stopIfTrue="1" operator="equal">
      <formula>0</formula>
    </cfRule>
  </conditionalFormatting>
  <conditionalFormatting sqref="G100:G101">
    <cfRule type="cellIs" dxfId="10" priority="10" stopIfTrue="1" operator="equal">
      <formula>$G99</formula>
    </cfRule>
  </conditionalFormatting>
  <conditionalFormatting sqref="D61">
    <cfRule type="cellIs" dxfId="9" priority="66" stopIfTrue="1" operator="equal">
      <formula>$D57</formula>
    </cfRule>
  </conditionalFormatting>
  <conditionalFormatting sqref="D58:D59">
    <cfRule type="cellIs" dxfId="8" priority="8" stopIfTrue="1" operator="equal">
      <formula>$D55</formula>
    </cfRule>
  </conditionalFormatting>
  <conditionalFormatting sqref="D60">
    <cfRule type="cellIs" dxfId="7" priority="7" stopIfTrue="1" operator="equal">
      <formula>$D57</formula>
    </cfRule>
  </conditionalFormatting>
  <conditionalFormatting sqref="G120:G121">
    <cfRule type="cellIs" dxfId="6" priority="6" stopIfTrue="1" operator="equal">
      <formula>$G119</formula>
    </cfRule>
  </conditionalFormatting>
  <conditionalFormatting sqref="A120:A121">
    <cfRule type="cellIs" dxfId="5" priority="5" stopIfTrue="1" operator="equal">
      <formula>0</formula>
    </cfRule>
  </conditionalFormatting>
  <conditionalFormatting sqref="G90:G91">
    <cfRule type="cellIs" dxfId="4" priority="4" stopIfTrue="1" operator="equal">
      <formula>$G87</formula>
    </cfRule>
  </conditionalFormatting>
  <conditionalFormatting sqref="A90:A91">
    <cfRule type="cellIs" dxfId="3" priority="3" stopIfTrue="1" operator="equal">
      <formula>0</formula>
    </cfRule>
  </conditionalFormatting>
  <conditionalFormatting sqref="G117">
    <cfRule type="cellIs" dxfId="2" priority="1" stopIfTrue="1" operator="equal">
      <formula>$G115</formula>
    </cfRule>
  </conditionalFormatting>
  <conditionalFormatting sqref="A117:F117">
    <cfRule type="cellIs" dxfId="1" priority="2" stopIfTrue="1" operator="equal">
      <formula>0</formula>
    </cfRule>
  </conditionalFormatting>
  <conditionalFormatting sqref="G102">
    <cfRule type="cellIs" dxfId="0" priority="67" stopIfTrue="1" operator="equal">
      <formula>$G97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2024-10-31T06:54:44Z</cp:lastPrinted>
  <dcterms:created xsi:type="dcterms:W3CDTF">2016-08-15T09:54:21Z</dcterms:created>
  <dcterms:modified xsi:type="dcterms:W3CDTF">2024-10-31T07:08:52Z</dcterms:modified>
</cp:coreProperties>
</file>