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Srv-sport\общие документи\БЮДЖЕТНІ ЗАПИТИ\БЮДЖЕТНИЙ ЗАПИТ 2025\Запити ПЦМ\"/>
    </mc:Choice>
  </mc:AlternateContent>
  <bookViews>
    <workbookView xWindow="390" yWindow="1010" windowWidth="27800" windowHeight="14390" tabRatio="522"/>
  </bookViews>
  <sheets>
    <sheet name="Додаток2 КПК1113132" sheetId="6" r:id="rId1"/>
  </sheets>
  <definedNames>
    <definedName name="_xlnm.Print_Area" localSheetId="0">'Додаток2 КПК1113132'!$A$1:$BY$348</definedName>
  </definedNames>
  <calcPr calcId="152511" refMode="R1C1"/>
</workbook>
</file>

<file path=xl/calcChain.xml><?xml version="1.0" encoding="utf-8"?>
<calcChain xmlns="http://schemas.openxmlformats.org/spreadsheetml/2006/main">
  <c r="AQ292" i="6" l="1"/>
  <c r="AA275" i="6"/>
  <c r="V275" i="6"/>
  <c r="AO227" i="6"/>
  <c r="BT178" i="6" l="1"/>
  <c r="BO178" i="6"/>
  <c r="BJ178" i="6"/>
  <c r="AO316" i="6" l="1"/>
  <c r="AW298" i="6"/>
  <c r="AK298" i="6"/>
  <c r="AQ298" i="6"/>
  <c r="AJ275" i="6"/>
  <c r="BG241" i="6"/>
  <c r="BA241" i="6"/>
  <c r="AU241" i="6"/>
  <c r="Z241" i="6"/>
  <c r="AC241" i="6"/>
  <c r="AF241" i="6"/>
  <c r="AI241" i="6"/>
  <c r="AL241" i="6"/>
  <c r="W241" i="6"/>
  <c r="BI227" i="6"/>
  <c r="AY227" i="6"/>
  <c r="AT227" i="6"/>
  <c r="AE227" i="6"/>
  <c r="U227" i="6"/>
  <c r="AF210" i="6"/>
  <c r="BE199" i="6"/>
  <c r="BE197" i="6"/>
  <c r="AP197" i="6"/>
  <c r="BE192" i="6"/>
  <c r="AP192" i="6"/>
  <c r="BJ175" i="6"/>
  <c r="BO174" i="6"/>
  <c r="BJ174" i="6"/>
  <c r="BJ172" i="6"/>
  <c r="BT167" i="6"/>
  <c r="BT166" i="6"/>
  <c r="BT162" i="6"/>
  <c r="AE122" i="6"/>
  <c r="BT172" i="6" l="1"/>
  <c r="AR50" i="6"/>
  <c r="X50" i="6"/>
  <c r="BL31" i="6" l="1"/>
  <c r="BL36" i="6" s="1"/>
  <c r="BG36" i="6"/>
  <c r="AS31" i="6"/>
  <c r="AE34" i="6"/>
  <c r="AS34" i="6"/>
  <c r="AX35" i="6"/>
  <c r="AX34" i="6" s="1"/>
  <c r="AX36" i="6" s="1"/>
  <c r="AE36" i="6"/>
  <c r="Z34" i="6"/>
  <c r="Z31" i="6"/>
  <c r="AS36" i="6" l="1"/>
  <c r="AU252" i="6" s="1"/>
  <c r="AU253" i="6" s="1"/>
  <c r="BE175" i="6"/>
  <c r="BE167" i="6"/>
  <c r="BT175" i="6" s="1"/>
  <c r="BE166" i="6"/>
  <c r="BE165" i="6"/>
  <c r="BE164" i="6"/>
  <c r="BT174" i="6" s="1"/>
  <c r="BE162" i="6"/>
  <c r="BE161" i="6"/>
  <c r="BE160" i="6"/>
  <c r="BE159" i="6"/>
  <c r="BE158" i="6"/>
  <c r="BE157" i="6"/>
  <c r="BE156" i="6"/>
  <c r="BE155" i="6"/>
  <c r="BE154" i="6"/>
  <c r="BE153" i="6"/>
  <c r="AX127" i="6"/>
  <c r="AS127" i="6"/>
  <c r="AN127" i="6"/>
  <c r="BB126" i="6"/>
  <c r="AN73" i="6"/>
  <c r="AX73" i="6"/>
  <c r="AN36" i="6"/>
  <c r="AP252" i="6" s="1"/>
  <c r="AP253" i="6" l="1"/>
  <c r="AZ252" i="6"/>
  <c r="AZ253" i="6" s="1"/>
  <c r="AS73" i="6"/>
  <c r="Z36" i="6"/>
  <c r="AF252" i="6" s="1"/>
  <c r="AF253" i="6" s="1"/>
  <c r="U36" i="6"/>
  <c r="AA252" i="6" s="1"/>
  <c r="AA253" i="6" s="1"/>
  <c r="Z127" i="6" l="1"/>
  <c r="U127" i="6"/>
  <c r="AE126" i="6"/>
  <c r="AE124" i="6"/>
  <c r="Z73" i="6"/>
  <c r="U73" i="6"/>
  <c r="AE72" i="6"/>
  <c r="AE71" i="6"/>
  <c r="AE70" i="6"/>
  <c r="AE127" i="6" l="1"/>
  <c r="AE73" i="6"/>
  <c r="AP165" i="6"/>
  <c r="AP167" i="6"/>
  <c r="AP166" i="6"/>
  <c r="AP164" i="6"/>
  <c r="AP161" i="6"/>
  <c r="AP160" i="6"/>
  <c r="AP159" i="6"/>
  <c r="AP158" i="6"/>
  <c r="AP157" i="6"/>
  <c r="AP156" i="6"/>
  <c r="AP155" i="6"/>
  <c r="AP154" i="6"/>
  <c r="AP153" i="6"/>
  <c r="V316" i="6" l="1"/>
  <c r="AP261" i="6" l="1"/>
  <c r="AP262" i="6" s="1"/>
  <c r="AA261" i="6"/>
  <c r="AA262" i="6" s="1"/>
  <c r="AO241" i="6"/>
  <c r="AR241" i="6"/>
  <c r="AX241" i="6"/>
  <c r="BD241" i="6"/>
  <c r="BJ241" i="6"/>
  <c r="BD227" i="6"/>
  <c r="BN227" i="6"/>
  <c r="Z227" i="6"/>
  <c r="AJ227" i="6"/>
  <c r="AP202" i="6"/>
  <c r="BO161" i="6"/>
  <c r="BJ161" i="6"/>
  <c r="BO160" i="6"/>
  <c r="BJ160" i="6"/>
  <c r="BT158" i="6"/>
  <c r="BT157" i="6"/>
  <c r="BT156" i="6"/>
  <c r="BT155" i="6"/>
  <c r="BT154" i="6"/>
  <c r="BT153" i="6"/>
  <c r="AW102" i="6"/>
  <c r="AR102" i="6"/>
  <c r="AC102" i="6"/>
  <c r="X102" i="6"/>
  <c r="AC47" i="6"/>
  <c r="AW47" i="6" s="1"/>
  <c r="AC46" i="6"/>
  <c r="AO137" i="6"/>
  <c r="AO142" i="6" s="1"/>
  <c r="U137" i="6"/>
  <c r="U142" i="6" s="1"/>
  <c r="BL73" i="6"/>
  <c r="BL122" i="6" s="1"/>
  <c r="BG73" i="6"/>
  <c r="BG122" i="6" s="1"/>
  <c r="BG127" i="6" s="1"/>
  <c r="BL127" i="6" l="1"/>
  <c r="BO176" i="6"/>
  <c r="BT176" i="6" s="1"/>
  <c r="AC50" i="6"/>
  <c r="Z137" i="6" s="1"/>
  <c r="Z142" i="6" s="1"/>
  <c r="AW46" i="6"/>
  <c r="AW45" i="6" s="1"/>
  <c r="AW50" i="6" s="1"/>
  <c r="AT137" i="6" s="1"/>
  <c r="AT142" i="6" s="1"/>
  <c r="AC45" i="6"/>
  <c r="BT160" i="6"/>
  <c r="BT161" i="6"/>
  <c r="AF261" i="6" l="1"/>
  <c r="AF262" i="6" s="1"/>
  <c r="AK262" i="6" s="1"/>
  <c r="AU261" i="6"/>
  <c r="AU262" i="6" s="1"/>
  <c r="AZ262" i="6" s="1"/>
  <c r="BJ159" i="6"/>
  <c r="BE252" i="6"/>
  <c r="BE253" i="6" s="1"/>
  <c r="BO159" i="6"/>
  <c r="BJ252" i="6"/>
  <c r="BJ253" i="6" s="1"/>
  <c r="BH316" i="6"/>
  <c r="AT316" i="6"/>
  <c r="AJ316" i="6"/>
  <c r="BH315" i="6"/>
  <c r="AT315" i="6"/>
  <c r="AJ315" i="6"/>
  <c r="BH314" i="6"/>
  <c r="AT314" i="6"/>
  <c r="AJ314" i="6"/>
  <c r="BH313" i="6"/>
  <c r="AT313" i="6"/>
  <c r="AJ313" i="6"/>
  <c r="BH312" i="6"/>
  <c r="AT312" i="6"/>
  <c r="AJ312" i="6"/>
  <c r="BH311" i="6"/>
  <c r="AT311" i="6"/>
  <c r="AJ311" i="6"/>
  <c r="BH310" i="6"/>
  <c r="AT310" i="6"/>
  <c r="AJ310" i="6"/>
  <c r="BH309" i="6"/>
  <c r="AT309" i="6"/>
  <c r="AJ309" i="6"/>
  <c r="BH308" i="6"/>
  <c r="AT308" i="6"/>
  <c r="AJ308" i="6"/>
  <c r="BH307" i="6"/>
  <c r="AT307" i="6"/>
  <c r="AJ307" i="6"/>
  <c r="BG296" i="6"/>
  <c r="AQ296" i="6"/>
  <c r="BG295" i="6"/>
  <c r="AQ295" i="6"/>
  <c r="BG294" i="6"/>
  <c r="AQ294" i="6"/>
  <c r="BG293" i="6"/>
  <c r="AQ293" i="6"/>
  <c r="BG292" i="6"/>
  <c r="BG291" i="6"/>
  <c r="AQ291" i="6"/>
  <c r="BG290" i="6"/>
  <c r="AQ290" i="6"/>
  <c r="BG289" i="6"/>
  <c r="AQ289" i="6"/>
  <c r="BD142" i="6"/>
  <c r="AJ142" i="6"/>
  <c r="BD141" i="6"/>
  <c r="AJ141" i="6"/>
  <c r="BD140" i="6"/>
  <c r="AJ140" i="6"/>
  <c r="BD139" i="6"/>
  <c r="AJ139" i="6"/>
  <c r="BD138" i="6"/>
  <c r="AJ138" i="6"/>
  <c r="BD137" i="6"/>
  <c r="AJ137" i="6"/>
  <c r="BD136" i="6"/>
  <c r="AJ136" i="6"/>
  <c r="BD135" i="6"/>
  <c r="AJ135" i="6"/>
  <c r="BU127" i="6"/>
  <c r="AI127" i="6"/>
  <c r="BU126" i="6"/>
  <c r="AI126" i="6"/>
  <c r="BU125" i="6"/>
  <c r="BB125" i="6"/>
  <c r="AI125" i="6"/>
  <c r="BU124" i="6"/>
  <c r="BB124" i="6"/>
  <c r="AI124" i="6"/>
  <c r="BU123" i="6"/>
  <c r="BB123" i="6"/>
  <c r="AI123" i="6"/>
  <c r="BU122" i="6"/>
  <c r="BB122" i="6"/>
  <c r="BB127" i="6" s="1"/>
  <c r="AI122" i="6"/>
  <c r="BU121" i="6"/>
  <c r="BB121" i="6"/>
  <c r="AI121" i="6"/>
  <c r="BU120" i="6"/>
  <c r="BB120" i="6"/>
  <c r="AI120" i="6"/>
  <c r="BG110" i="6"/>
  <c r="AM110" i="6"/>
  <c r="BG102" i="6"/>
  <c r="AM102" i="6"/>
  <c r="BG101" i="6"/>
  <c r="AM101" i="6"/>
  <c r="BG100" i="6"/>
  <c r="AM100" i="6"/>
  <c r="BG99" i="6"/>
  <c r="AM99" i="6"/>
  <c r="BG98" i="6"/>
  <c r="AM98" i="6"/>
  <c r="BG97" i="6"/>
  <c r="AM97" i="6"/>
  <c r="BG96" i="6"/>
  <c r="AM96" i="6"/>
  <c r="BG95" i="6"/>
  <c r="AM95" i="6"/>
  <c r="BG94" i="6"/>
  <c r="AM94" i="6"/>
  <c r="BG93" i="6"/>
  <c r="AM93" i="6"/>
  <c r="BG92" i="6"/>
  <c r="AM92" i="6"/>
  <c r="BG91" i="6"/>
  <c r="AM91" i="6"/>
  <c r="BG90" i="6"/>
  <c r="AM90" i="6"/>
  <c r="BG89" i="6"/>
  <c r="AM89" i="6"/>
  <c r="BU81" i="6"/>
  <c r="BB81" i="6"/>
  <c r="AI81" i="6"/>
  <c r="BU73" i="6"/>
  <c r="BB73" i="6"/>
  <c r="AI73" i="6"/>
  <c r="BU72" i="6"/>
  <c r="BB72" i="6"/>
  <c r="AI72" i="6"/>
  <c r="BU71" i="6"/>
  <c r="BB71" i="6"/>
  <c r="AI71"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G50" i="6"/>
  <c r="AM50" i="6"/>
  <c r="BG49" i="6"/>
  <c r="AM49" i="6"/>
  <c r="BG48" i="6"/>
  <c r="AM48" i="6"/>
  <c r="BG47" i="6"/>
  <c r="AM47" i="6"/>
  <c r="BG46" i="6"/>
  <c r="AM46" i="6"/>
  <c r="BG45" i="6"/>
  <c r="AM45" i="6"/>
  <c r="BG44" i="6"/>
  <c r="AM44" i="6"/>
  <c r="BU36" i="6"/>
  <c r="AI36" i="6"/>
  <c r="AK252" i="6" s="1"/>
  <c r="AK253" i="6" s="1"/>
  <c r="BU35" i="6"/>
  <c r="BB35" i="6"/>
  <c r="AI35" i="6"/>
  <c r="BU34" i="6"/>
  <c r="BB34" i="6"/>
  <c r="AI34" i="6"/>
  <c r="BU33" i="6"/>
  <c r="BB33" i="6"/>
  <c r="AI33" i="6"/>
  <c r="BU32" i="6"/>
  <c r="BB32" i="6"/>
  <c r="AI32" i="6"/>
  <c r="BU31" i="6"/>
  <c r="BB31" i="6"/>
  <c r="AI31" i="6"/>
  <c r="BU30" i="6"/>
  <c r="BB30" i="6"/>
  <c r="AI30" i="6"/>
  <c r="BO171" i="6" l="1"/>
  <c r="BO170" i="6"/>
  <c r="BJ170" i="6"/>
  <c r="BJ171" i="6"/>
  <c r="BB36" i="6"/>
  <c r="AK261" i="6"/>
  <c r="BO253" i="6"/>
  <c r="AZ261" i="6"/>
  <c r="BO252" i="6"/>
  <c r="BT159" i="6"/>
  <c r="BT171" i="6" l="1"/>
  <c r="BT170" i="6"/>
</calcChain>
</file>

<file path=xl/sharedStrings.xml><?xml version="1.0" encoding="utf-8"?>
<sst xmlns="http://schemas.openxmlformats.org/spreadsheetml/2006/main" count="905" uniqueCount="317">
  <si>
    <t xml:space="preserve">                (найменування головного розпорядника коштів місцевого бюджету)                        </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</si>
  <si>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</si>
  <si>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</si>
  <si>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</si>
  <si>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</si>
  <si>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</si>
  <si>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</si>
  <si>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</si>
  <si>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</si>
  <si>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</si>
  <si>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</si>
  <si>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</si>
  <si>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</si>
  <si>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</si>
  <si>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</si>
  <si>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</si>
  <si>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</si>
  <si>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</si>
  <si>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</si>
  <si>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</si>
  <si>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</si>
  <si>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</si>
  <si>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</si>
  <si>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</si>
  <si>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</si>
  <si>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</si>
  <si>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</si>
  <si>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</si>
  <si>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</si>
  <si>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</si>
  <si>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</si>
  <si>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</si>
  <si>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</si>
  <si>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</si>
  <si>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</si>
  <si>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</si>
  <si>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</si>
  <si>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</si>
  <si>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</si>
  <si>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</si>
  <si>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</si>
  <si>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</si>
  <si>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</si>
  <si>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</si>
  <si>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</si>
  <si>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</si>
  <si>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</si>
  <si>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</si>
  <si>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</si>
  <si>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</si>
  <si>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</si>
  <si>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</si>
  <si>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</si>
  <si>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</si>
  <si>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</si>
  <si>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</si>
  <si>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</si>
  <si>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</si>
  <si>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</si>
  <si>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</si>
  <si>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</si>
  <si>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</si>
  <si>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</si>
  <si>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</si>
  <si>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</si>
  <si>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</si>
  <si>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</si>
  <si>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</si>
  <si>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</si>
  <si>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</si>
  <si>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</si>
  <si>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</si>
  <si>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</si>
  <si>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</si>
  <si>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</si>
  <si>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</si>
  <si>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</si>
  <si>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</si>
  <si>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</si>
  <si>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</si>
  <si>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</si>
  <si>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</si>
  <si>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</si>
  <si>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</si>
  <si>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</si>
  <si>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</si>
  <si>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</si>
  <si>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</si>
  <si>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</si>
  <si>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</si>
  <si>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</si>
  <si>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</si>
  <si>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</si>
  <si>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</si>
  <si>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</si>
  <si>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</si>
  <si>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</si>
  <si>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</si>
  <si>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</si>
  <si>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</si>
  <si>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</si>
  <si>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</si>
  <si>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</si>
  <si>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</si>
  <si>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</si>
  <si>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</si>
  <si>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</si>
  <si>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</si>
  <si>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</si>
  <si>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</si>
  <si>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</si>
  <si>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</si>
  <si>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</si>
  <si>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</si>
  <si>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</si>
  <si>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</si>
  <si>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</si>
  <si>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</si>
  <si>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</si>
  <si>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</si>
  <si>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</si>
  <si>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</si>
  <si>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</si>
  <si>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</si>
  <si>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</si>
  <si>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</si>
  <si>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</si>
  <si>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</si>
  <si>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</si>
  <si>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</si>
  <si>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</si>
  <si>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</si>
  <si>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</si>
  <si>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</si>
  <si>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</si>
  <si>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</si>
  <si>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</si>
  <si>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</si>
  <si>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</si>
  <si>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</si>
  <si>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</si>
  <si>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</si>
  <si>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</si>
  <si>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</si>
  <si>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</si>
  <si>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</si>
  <si>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</si>
  <si>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</si>
  <si>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</si>
  <si>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</si>
  <si>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</si>
  <si>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</si>
  <si>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</si>
  <si>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</si>
  <si>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</si>
  <si>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</si>
  <si>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</si>
  <si>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</si>
  <si>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</si>
  <si>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</si>
  <si>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</si>
  <si>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</si>
  <si>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</si>
  <si>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</si>
  <si>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</si>
  <si>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</si>
  <si>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</si>
  <si>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</si>
  <si>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</si>
  <si>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</si>
  <si>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</si>
  <si>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</si>
  <si>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</si>
  <si>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</si>
  <si>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</si>
  <si>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</si>
  <si>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</si>
  <si>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</si>
  <si>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</si>
  <si>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</si>
  <si>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</si>
  <si>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</si>
  <si>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</si>
  <si>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</si>
  <si>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</si>
  <si>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</si>
  <si>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</si>
  <si>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</si>
  <si>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</si>
  <si>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Капітальний ремонт інших об`єктів</t>
  </si>
  <si>
    <t>Реконструкція та реставрація інших об`єктів</t>
  </si>
  <si>
    <t>Придбання предметів довгострокового користування</t>
  </si>
  <si>
    <t>Проведення капітальних ремонтів</t>
  </si>
  <si>
    <t>Створення належних умов для функціонування центру по роботі з дітьми та підлітками.</t>
  </si>
  <si>
    <t>Погашення кредиторської заборгованості за 2022 рік</t>
  </si>
  <si>
    <t>Виконання заходів Програми бюджетування за участі громадськості (Бюджет участі) Хмельницької міської територіальної громади на 2020-2023 роки (із змінами) на реалізацію громадського проекту "Боксерський зал для дітей та підлітків"</t>
  </si>
  <si>
    <t>Капітальний ремонт сходів підліткового клубу «Індіго» із влаштуванням пандусу за адресою м. Хмельницький, вул. Лісогринівецька,16/1 (коригування)</t>
  </si>
  <si>
    <t>Капітальний ремонт підліткового клубу “Вікторія" по вул. Інститутській, 8 в м. Хмельницькому (коригування)</t>
  </si>
  <si>
    <t>затрат</t>
  </si>
  <si>
    <t xml:space="preserve">formula=RC[-16]+RC[-8]                          </t>
  </si>
  <si>
    <t>кількість установ</t>
  </si>
  <si>
    <t>од.</t>
  </si>
  <si>
    <t>мережа закладу</t>
  </si>
  <si>
    <t>кількість штатних працівників, в т.ч.</t>
  </si>
  <si>
    <t>штатний розпис</t>
  </si>
  <si>
    <t>адміністративний</t>
  </si>
  <si>
    <t>педадогічний персонал</t>
  </si>
  <si>
    <t>спеціалісти</t>
  </si>
  <si>
    <t>обслуговуючий персонал</t>
  </si>
  <si>
    <t>керівники секцій, які надають платні послуги</t>
  </si>
  <si>
    <t>обсяг витрат на проведення заходів центру</t>
  </si>
  <si>
    <t>грн.</t>
  </si>
  <si>
    <t>продукту</t>
  </si>
  <si>
    <t>кількість відвідувачів клубів</t>
  </si>
  <si>
    <t>кількість об"єктів капітального ремонту</t>
  </si>
  <si>
    <t>рішення сесії</t>
  </si>
  <si>
    <t>кількісь гуртків, секцій</t>
  </si>
  <si>
    <t>кількість</t>
  </si>
  <si>
    <t>кількість заходів</t>
  </si>
  <si>
    <t>звітність центру</t>
  </si>
  <si>
    <t>ефективності</t>
  </si>
  <si>
    <t>середні витрати на придбання одного комплекту інвентарю для занять дитячою легкою атлетикою</t>
  </si>
  <si>
    <t xml:space="preserve"> розрахунок</t>
  </si>
  <si>
    <t>середньомісячні витрати на одного відвідувача підліткових клубів</t>
  </si>
  <si>
    <t>розрахунок</t>
  </si>
  <si>
    <t>середньомісячні витрати на утримання одного гуртка та секції</t>
  </si>
  <si>
    <t>витрати на проведення одного заходу</t>
  </si>
  <si>
    <t>якості</t>
  </si>
  <si>
    <t>темп зростання кількості підлітків охоплених гуртковою та секційною роботою</t>
  </si>
  <si>
    <t>відс.</t>
  </si>
  <si>
    <t>динаміка кількості заходів до попереднього року</t>
  </si>
  <si>
    <t>динаміка зростання власних коштів до показника попереднього року</t>
  </si>
  <si>
    <t>відсоток захищених статей видатків в структурі загальних обсягів видатків</t>
  </si>
  <si>
    <t>посадовий оклад</t>
  </si>
  <si>
    <t>доплати</t>
  </si>
  <si>
    <t>Премії</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</si>
  <si>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</si>
  <si>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</si>
  <si>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</si>
  <si>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Капітальний ремонт  підліткового клубу "Вікторія" по вул. Інститутській,8 в м.Хмельницькому</t>
  </si>
  <si>
    <t>Капітальний ремонт  підліткового клубу "Індіго" по вул.Лісогринівецькій,16/1 в м.Хмельницькому</t>
  </si>
  <si>
    <t>Реконструкція спортивного майданчику біля житлового будинкупо вул. Прибузький,36 в м. Хмельницькому</t>
  </si>
  <si>
    <t>організація навчання та виховання підлітків у позаурочний та позанавчальний час за місцем проживання.</t>
  </si>
  <si>
    <t>Забезпечення організації проведення  навчально–виховної, інформаційно–методичної, організаційно – масової, навчально–тренувальної та спортивної роботи з підлітками у позаурочний та позанавчальний час</t>
  </si>
  <si>
    <t xml:space="preserve"> Конституція України;  Бюджетний кодекс; Закон «Про місцеве самоврядування в Україні», “Про сприяння соціальному становленню та розвитку молоді в Україні”; Комплексна програма реалізації молодіжної політики та розвитку фізичної культури і спорту у Хмельницькій міській територіальній громаді на 2022-2026 роки (зі змінами)</t>
  </si>
  <si>
    <t>Управління молоді та спорту Хмельницької міської ради</t>
  </si>
  <si>
    <t>Керівник установи</t>
  </si>
  <si>
    <t>Керівник фінансової служби</t>
  </si>
  <si>
    <t>22771264</t>
  </si>
  <si>
    <t>2256400000</t>
  </si>
  <si>
    <t>(грн)</t>
  </si>
  <si>
    <t>Дебіторська заборгованість на 01.01.2022</t>
  </si>
  <si>
    <t>Дебіторська заборгованість на 01.01.2023</t>
  </si>
  <si>
    <t>2024 рік (проект)</t>
  </si>
  <si>
    <t>2024 рік</t>
  </si>
  <si>
    <t>Очікувана дебіторська заборгованость  на 01.01.2024</t>
  </si>
  <si>
    <t>2025 рік</t>
  </si>
  <si>
    <t>2026 рік (прогноз)</t>
  </si>
  <si>
    <t>Утримання клубів для підлітків за місцем проживання</t>
  </si>
  <si>
    <t>Управлiння молодi та спорту Хмельницької мiської ради</t>
  </si>
  <si>
    <t>грн</t>
  </si>
  <si>
    <t>Комплексна програма реалізації молодіжної політики та розвитку фізичної культури і спорту у Хмельницькій міській територіальній громаді на 2022-2026 роки (зі змінами)</t>
  </si>
  <si>
    <t>рішення десятої сесії ХМР
від 15.12.2021 року №25</t>
  </si>
  <si>
    <t>Василь ГОЛОВАТЮК</t>
  </si>
  <si>
    <t>Олена ШКЛЯРЕВСЬКА</t>
  </si>
  <si>
    <t>кошторис</t>
  </si>
  <si>
    <t>обсяг витрат на погашення кредиторської заборгованості 2022 року</t>
  </si>
  <si>
    <t>обсяг витрат на реалізацію громадського проекту "Боксерський зал для дітей та підлітків"</t>
  </si>
  <si>
    <t>кількість придбаного спортивного інвентарю для реалізації громадського проекту "Боксерський зал для дітей та підлітків"</t>
  </si>
  <si>
    <t>ступінь завершення капітального ремонту підліткового клубу “Вікторія" по вул. Інститутській, 8 в м. Хмельницькому</t>
  </si>
  <si>
    <t>Обов’язкові виплати</t>
  </si>
  <si>
    <t>Стимулюючі доплати та виплати</t>
  </si>
  <si>
    <t>Матеріальна допомога</t>
  </si>
  <si>
    <t>Адміністративний персонал</t>
  </si>
  <si>
    <t>Педадогичний персонал</t>
  </si>
  <si>
    <t>Спеціалісти</t>
  </si>
  <si>
    <t>Обслуговуючий персонал</t>
  </si>
  <si>
    <t>Окремі заход по реалізації державних програм</t>
  </si>
  <si>
    <t>БЮДЖЕТНИЙ ЗАПИТ НА 2025-2027 РОКИ індивідуальний (Форма 2025-2)</t>
  </si>
  <si>
    <t>4. Мета та завдання бюджетної програми на 2025 - 2027 роки</t>
  </si>
  <si>
    <t>1) надходження для виконання бюджетної програми у 2023 - 2025 роках:</t>
  </si>
  <si>
    <t>2023 рік (звіт)</t>
  </si>
  <si>
    <t>2024 рік (затверджено)</t>
  </si>
  <si>
    <t>2025 рік (проект)</t>
  </si>
  <si>
    <t>2) надходження для виконання бюджетної програми  у 2026 - 2027 роках:</t>
  </si>
  <si>
    <t>2027 рік (прогноз)</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</si>
  <si>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</si>
  <si>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</si>
  <si>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</si>
  <si>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</si>
  <si>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1) витрати за напрямами використання бюджетних коштів у 2023 - 2025 роках:</t>
  </si>
  <si>
    <t>2) витрати за напрямами використання бюджетних коштів у 2026 - 2027 роках:</t>
  </si>
  <si>
    <t>1) результативні показники бюджетної програми у 2023 - 2025 роках:</t>
  </si>
  <si>
    <t>2) результативні показники бюджетної програми у 2026 - 2027 роках:</t>
  </si>
  <si>
    <t>2024 рік (план)</t>
  </si>
  <si>
    <t>2026 рік</t>
  </si>
  <si>
    <t xml:space="preserve">2027 рік </t>
  </si>
  <si>
    <t>1) місцеві/регіональні програми, які виконуються в межах бюджетної програми у 2023 - 2025 роках:</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</si>
  <si>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</si>
  <si>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</si>
  <si>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</si>
  <si>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14. Бюджетні зобов’язання у 2023 - 2025 роках:</t>
  </si>
  <si>
    <t>1) кредиторська заборгованість місцевого бюджету у 2023 році:</t>
  </si>
  <si>
    <t xml:space="preserve">2) кредиторська заборгованість місцевого бюджету у 2024 - 2025 роках: </t>
  </si>
  <si>
    <t>3) дебіторська заборгованість у 2023 - 2024 роках:</t>
  </si>
  <si>
    <t>4) аналіз управління бюджетними зобов'язаннями та пропозиції щодо упорядкування бюджетних зобов'язань у 2025 році.</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</si>
  <si>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</si>
  <si>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внаслідок використання коштів спеціального фонду бюджету у 2023 році, та очікувані результати у 2024 році.</t>
  </si>
  <si>
    <t>рівень освоєння коштів щодо реалізації громадського проекту "Боксерський зал для дітей та підлітків"</t>
  </si>
  <si>
    <t>відс</t>
  </si>
  <si>
    <t xml:space="preserve">ступінь завершення капітального ремонту підліткового клубу “Вікторія" по вул. Інститутській, 8 в м. Хмельницькому" (коригування) </t>
  </si>
  <si>
    <t>рівень погашення кредиторської заборгованості за 2022 рік</t>
  </si>
  <si>
    <t xml:space="preserve">Завершення "Капітального ремонту підліткового клубу “Вікторія" по вул. Інститутській, 8 в м. Хмельницькому" </t>
  </si>
  <si>
    <t>обсяг витрат на утримання центру</t>
  </si>
  <si>
    <t>2023-2024</t>
  </si>
  <si>
    <t>Окремі заходи по реалізації державних програм</t>
  </si>
  <si>
    <t xml:space="preserve">     На балансі Центру знаходиться 22 приміщення загальною площею 3857,6 м кв. та 1 майданчик з тренажерним обладнанням загальною площею 659,9 м кв. Функціонує 14 підліткових клубів, з них 5 клубів – різнопрофільних бюджетних, 8 клубів – надають платні послуги, 1 клуб – поєднує у собі бюджетне утримання та надання платних послуг. Приміщення за адресою вул. І.Пулюя,5 (Хотовицького)  знаходиться в оренді ГО «Федерація України «ІСКА» згідно рішення ВК ХМР № 732 від  12.08.2021р. до 2026 р., приміщення за адресою Пр. Миру, 76/4 передається в оренду ГО “Хмельницькій федерації культуризму” згідно рішення ВК ХМР №1385 від 23.11.2023р, приміщення по вул. Пілотська,39 знаходиться в оренді ХДЮСШ №1 “ Буревісник” згідно рішення ВК ХМР №1233 від 23.12.2021р. до 2027р., приміщення по вул. Зарічанська, 26 передається в оренду ГО “КЛУБ ШВИДКИЙ БІГ” згідно рішення ВК ХМР № 1686 від 28.12.2023р до 2029 р. Станом на 1 жовтня 2024 року кількість ставок згідно штатного розпису Центру становить 24,5 одиниць. Фактично зайнято 20,5 ставок.  Вакантними є 4 ставки: 3,75 ставки педагогічних працівників (0,75-педагог - організатор, 3 – керівник гуртка),0,25 ставки прибиральника службових приміщень.
     В 2023 році затверджено кошторис видатків по загальному фонду на суму 5 527,2 тис. грн. Протягом року використано коштів на суму 5 075,6 тис. грн, з них видатки на оплату праці становлять 3 865,8 тис. грн (76% від загального обсягу видатків). В 2022 році обсяг видатків на заробітну плату становив 77% від загальної суми видатків. Видатки на сплату комунальних послуг в 2023 році становлять 615,6 тис. грн або 12% від загального обсягу видатків (в 2022 році - 13%). В 2023 році видатки на укріплення матеріальної бази становлять 594,2 тис. грн, що становить 12% від загального обсягу використаних коштів (в 2022 році – 10%). Станом на 01.01.2024 року по загальному фонду кредиторська та дебіторська заборгованість відсутні. Протягом 2023 року охоплено гуртковою та секційною роботою 1003 дітей та підлітків (різнопрофільні клуби відвідало 420 дітей, секції на платній основі — 583 дітей). З них 85 дітей відвідували секції безкоштовно на пільговій основі (в 2022р.70 дітей). У порівнянні з 2022 роком, кількість відвідувачів зменшилась на 37 дітей.
      В 2023 році педагогічними працівниками Центру було проведено 88 заходів, бесід, диспутів, вікторин та виховних годин, якими було охоплено 4708 дітей. В 2022 році було проведено 95 заходів та залучено 2700 дітей.
У листопаді 2023 року була проведена щорічна інвентаризація матеріальних цінностей, які знаходяться на балансі Центру. Під час проведення інвентаризації порушень та нестач виявлено не було.
Робота Центру організовується за наступними напрямками: гурткова, організація та проведення навчально–тренувального процесу на платній основі, профілактично-правова робота, організація змістовного дозвілля у літній період, організація культурно-масових заходів, спортивно-оздоровча робота, військово-патріотичне виховання. В 2025році планується залучити до відвідування клубів  1070 дітей та підлітків., покращити та утримати на належному рівні матеріальну базу Центру. Заплановані кошти на період 2026-2027рр. необхідні для реалізації програми по утриманню клубів за місцем проживання в мікрорайонах міста.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</si>
</sst>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10"/>
      <name val="Times New Roman"/>
      <family val="1"/>
      <charset val="204"/>
    </font>
    <font>
      <b/>
      <sz val="8"/>
      <name val="Times New Roman"/>
      <family val="1"/>
      <charset val="204"/>
    </font>
    <font>
      <sz val="9"/>
      <name val="Times New Roman"/>
      <family val="1"/>
      <charset val="204"/>
    </font>
    <font>
      <b/>
      <sz val="9"/>
      <name val="Times New Roman"/>
      <family val="1"/>
      <charset val="204"/>
    </font>
    <font>
      <sz val="9.5"/>
      <name val="Times New Roman"/>
      <family val="1"/>
      <charset val="204"/>
    </font>
    <font>
      <sz val="6"/>
      <name val="Times New Roman"/>
      <family val="1"/>
      <charset val="204"/>
    </font>
    <font>
      <sz val="7"/>
      <name val="Times New Roman"/>
      <family val="1"/>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21">
    <xf numFmtId="0" fontId="0" fillId="0" borderId="0" xfId="0"/>
    <xf numFmtId="0" fontId="2" fillId="0" borderId="0" xfId="0" applyFont="1" applyAlignment="1">
      <alignment horizontal="left" vertical="center" wrapText="1"/>
    </xf>
    <xf numFmtId="0" fontId="5" fillId="0" borderId="0" xfId="0" applyFont="1" applyAlignment="1">
      <alignment horizontal="center" vertical="top" wrapText="1"/>
    </xf>
    <xf numFmtId="0" fontId="8" fillId="0" borderId="0" xfId="0" applyFont="1" applyAlignment="1">
      <alignment horizontal="center" vertical="center" wrapText="1"/>
    </xf>
    <xf numFmtId="0" fontId="4" fillId="0" borderId="0" xfId="0" applyFont="1" applyAlignment="1">
      <alignment horizontal="right" vertical="center" wrapText="1"/>
    </xf>
    <xf numFmtId="0" fontId="10" fillId="0" borderId="0" xfId="0" applyFont="1" applyAlignment="1">
      <alignment horizontal="center" vertical="center" wrapText="1"/>
    </xf>
    <xf numFmtId="0" fontId="11" fillId="0" borderId="0" xfId="0" applyFont="1" applyBorder="1" applyAlignment="1">
      <alignment horizontal="center" vertical="center"/>
    </xf>
    <xf numFmtId="0" fontId="5" fillId="0" borderId="0" xfId="0" applyFont="1" applyBorder="1" applyAlignment="1">
      <alignment horizontal="center" vertical="top"/>
    </xf>
    <xf numFmtId="0" fontId="12" fillId="0" borderId="0" xfId="0" applyFont="1" applyBorder="1" applyAlignment="1"/>
    <xf numFmtId="0" fontId="9" fillId="0" borderId="0" xfId="0" applyFont="1" applyBorder="1" applyAlignment="1">
      <alignment horizontal="center" vertical="center"/>
    </xf>
    <xf numFmtId="0" fontId="0" fillId="0" borderId="0" xfId="0" applyBorder="1" applyAlignment="1"/>
    <xf numFmtId="0" fontId="4" fillId="0"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4" fillId="0" borderId="0"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7" fillId="0" borderId="0" xfId="0" applyFont="1"/>
    <xf numFmtId="0" fontId="7" fillId="0" borderId="0" xfId="0" applyFont="1" applyAlignment="1">
      <alignment vertical="center"/>
    </xf>
    <xf numFmtId="0" fontId="15" fillId="0" borderId="0" xfId="0" applyFont="1" applyAlignment="1">
      <alignment vertical="center"/>
    </xf>
    <xf numFmtId="0" fontId="7" fillId="0" borderId="0" xfId="0" applyFont="1" applyBorder="1" applyAlignment="1">
      <alignment horizontal="center" vertical="center" wrapText="1"/>
    </xf>
    <xf numFmtId="3" fontId="7" fillId="0" borderId="0" xfId="0" applyNumberFormat="1" applyFont="1" applyBorder="1" applyAlignment="1">
      <alignment horizontal="right" vertical="center" wrapText="1"/>
    </xf>
    <xf numFmtId="0" fontId="4" fillId="0" borderId="0" xfId="0" applyFont="1"/>
    <xf numFmtId="0" fontId="17" fillId="0" borderId="0" xfId="0" applyFont="1"/>
    <xf numFmtId="0" fontId="16" fillId="0" borderId="0" xfId="0" applyFont="1" applyAlignment="1">
      <alignment vertical="center"/>
    </xf>
    <xf numFmtId="0" fontId="0" fillId="0" borderId="0" xfId="0" applyFont="1"/>
    <xf numFmtId="3" fontId="7"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3" fontId="15" fillId="0" borderId="0" xfId="0" applyNumberFormat="1" applyFont="1" applyAlignment="1">
      <alignment vertical="center"/>
    </xf>
    <xf numFmtId="0" fontId="4" fillId="0" borderId="5"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4" fillId="0" borderId="0" xfId="0" applyFont="1" applyBorder="1" applyAlignment="1">
      <alignment horizontal="center" vertical="center" wrapText="1"/>
    </xf>
    <xf numFmtId="0" fontId="7" fillId="0" borderId="0" xfId="0" applyNumberFormat="1" applyFont="1" applyBorder="1" applyAlignment="1">
      <alignment horizontal="center" vertical="center" wrapText="1"/>
    </xf>
    <xf numFmtId="3" fontId="7" fillId="0" borderId="0"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0" fontId="21" fillId="0" borderId="0" xfId="0" applyFont="1"/>
    <xf numFmtId="0" fontId="20" fillId="0" borderId="0" xfId="0" applyFont="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5" xfId="0" applyFont="1" applyBorder="1" applyAlignment="1">
      <alignment horizontal="left" vertical="center" wrapText="1"/>
    </xf>
    <xf numFmtId="3" fontId="7" fillId="0" borderId="5" xfId="0" applyNumberFormat="1" applyFont="1" applyBorder="1" applyAlignment="1">
      <alignment horizontal="right" vertical="center" wrapText="1"/>
    </xf>
    <xf numFmtId="0" fontId="7" fillId="0" borderId="5"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3" fontId="15" fillId="0" borderId="5" xfId="0" applyNumberFormat="1" applyFont="1" applyBorder="1" applyAlignment="1">
      <alignment horizontal="center" vertical="center" wrapText="1"/>
    </xf>
    <xf numFmtId="3" fontId="15" fillId="0" borderId="5" xfId="0" applyNumberFormat="1" applyFont="1" applyBorder="1" applyAlignment="1">
      <alignment horizontal="right" vertical="center" wrapText="1"/>
    </xf>
    <xf numFmtId="0" fontId="7" fillId="0" borderId="5" xfId="0" applyFont="1" applyBorder="1" applyAlignment="1">
      <alignment horizontal="center" vertical="center" wrapText="1"/>
    </xf>
    <xf numFmtId="3" fontId="7" fillId="0" borderId="5" xfId="0" applyNumberFormat="1" applyFont="1" applyBorder="1" applyAlignment="1">
      <alignment horizontal="center" vertical="center" wrapText="1"/>
    </xf>
    <xf numFmtId="0" fontId="15" fillId="0" borderId="1"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164" fontId="7"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wrapText="1"/>
    </xf>
    <xf numFmtId="1" fontId="7" fillId="0" borderId="5"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64" fontId="15" fillId="0" borderId="5" xfId="0" applyNumberFormat="1" applyFont="1" applyBorder="1" applyAlignment="1">
      <alignment horizontal="center" vertical="center" wrapText="1"/>
    </xf>
    <xf numFmtId="0" fontId="16" fillId="0" borderId="1" xfId="0" applyFont="1" applyBorder="1" applyAlignment="1">
      <alignment horizontal="center" vertical="top" wrapText="1"/>
    </xf>
    <xf numFmtId="0" fontId="7" fillId="0" borderId="5" xfId="0" applyNumberFormat="1" applyFont="1" applyBorder="1" applyAlignment="1">
      <alignment horizontal="right" vertical="center" wrapText="1"/>
    </xf>
    <xf numFmtId="0" fontId="15"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6" fillId="0" borderId="5" xfId="0" applyFont="1" applyBorder="1" applyAlignment="1">
      <alignment horizontal="center" vertical="center"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9" fillId="0" borderId="5" xfId="0" applyFont="1" applyBorder="1" applyAlignment="1">
      <alignment horizontal="left" vertical="center" wrapText="1"/>
    </xf>
    <xf numFmtId="0" fontId="18" fillId="0" borderId="5" xfId="0" applyFont="1" applyBorder="1" applyAlignment="1">
      <alignment horizontal="left"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0" fontId="15" fillId="0" borderId="5" xfId="0" applyNumberFormat="1" applyFont="1" applyBorder="1" applyAlignment="1">
      <alignment horizontal="righ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5" fillId="0" borderId="3" xfId="0" applyFont="1" applyBorder="1" applyAlignment="1">
      <alignment horizontal="center" vertical="center" wrapText="1"/>
    </xf>
    <xf numFmtId="0" fontId="2" fillId="0" borderId="6" xfId="0" applyFont="1" applyBorder="1" applyAlignment="1">
      <alignment horizontal="right" vertical="center" wrapText="1"/>
    </xf>
    <xf numFmtId="164" fontId="15" fillId="0" borderId="1"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164" fontId="15"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right" vertical="center" wrapText="1"/>
    </xf>
    <xf numFmtId="0" fontId="2" fillId="0" borderId="0" xfId="0" quotePrefix="1" applyFont="1" applyAlignment="1">
      <alignment horizontal="left" vertical="top" wrapText="1"/>
    </xf>
    <xf numFmtId="0" fontId="0" fillId="0" borderId="0" xfId="0" applyFont="1" applyAlignment="1">
      <alignment horizontal="left" vertical="top" wrapText="1"/>
    </xf>
    <xf numFmtId="0" fontId="2" fillId="0" borderId="6" xfId="0" applyFont="1" applyBorder="1" applyAlignment="1">
      <alignment horizontal="center" vertical="center"/>
    </xf>
    <xf numFmtId="0" fontId="11" fillId="0" borderId="6" xfId="0" quotePrefix="1" applyFont="1" applyBorder="1" applyAlignment="1">
      <alignment horizontal="left" vertical="top" wrapText="1"/>
    </xf>
    <xf numFmtId="0" fontId="0" fillId="0" borderId="6" xfId="0" applyBorder="1" applyAlignment="1">
      <alignment horizontal="left" vertical="top" wrapText="1"/>
    </xf>
    <xf numFmtId="0" fontId="14" fillId="0" borderId="7" xfId="0" applyFont="1" applyBorder="1" applyAlignment="1">
      <alignment horizontal="center" vertical="center"/>
    </xf>
    <xf numFmtId="0" fontId="2" fillId="0" borderId="0" xfId="0" applyFont="1" applyAlignment="1">
      <alignment horizontal="left" vertical="center" wrapText="1"/>
    </xf>
    <xf numFmtId="0" fontId="13" fillId="0" borderId="6" xfId="0" quotePrefix="1"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quotePrefix="1"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1"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0" xfId="0" applyFont="1" applyBorder="1" applyAlignment="1">
      <alignment horizontal="right" vertical="center" wrapText="1"/>
    </xf>
    <xf numFmtId="0" fontId="17" fillId="0" borderId="2" xfId="0" applyFont="1" applyBorder="1"/>
    <xf numFmtId="0" fontId="17" fillId="0" borderId="3" xfId="0" applyFont="1" applyBorder="1"/>
    <xf numFmtId="0" fontId="21" fillId="0" borderId="1" xfId="0" applyFont="1" applyBorder="1" applyAlignment="1">
      <alignment horizontal="center" vertical="center" wrapText="1"/>
    </xf>
    <xf numFmtId="0" fontId="21" fillId="0" borderId="2" xfId="0" applyFont="1" applyBorder="1"/>
    <xf numFmtId="0" fontId="21" fillId="0" borderId="3" xfId="0" applyFont="1" applyBorder="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18" fillId="0" borderId="5" xfId="0" applyFont="1" applyBorder="1" applyAlignment="1">
      <alignment horizontal="left" vertical="center" wrapText="1"/>
    </xf>
    <xf numFmtId="0" fontId="2" fillId="0" borderId="5"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164" fontId="16" fillId="0" borderId="1" xfId="0"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3" fontId="16" fillId="0" borderId="1" xfId="0" applyNumberFormat="1" applyFont="1" applyBorder="1" applyAlignment="1">
      <alignment horizontal="right" vertical="center" wrapText="1"/>
    </xf>
    <xf numFmtId="3" fontId="16" fillId="0" borderId="2" xfId="0" applyNumberFormat="1" applyFont="1" applyBorder="1" applyAlignment="1">
      <alignment horizontal="right" vertical="center" wrapText="1"/>
    </xf>
    <xf numFmtId="3" fontId="16" fillId="0" borderId="3" xfId="0" applyNumberFormat="1" applyFont="1" applyBorder="1" applyAlignment="1">
      <alignment horizontal="right"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7" fillId="0" borderId="1" xfId="0" applyNumberFormat="1" applyFont="1" applyBorder="1" applyAlignment="1">
      <alignment horizontal="center" vertical="center" wrapText="1"/>
    </xf>
    <xf numFmtId="0" fontId="0" fillId="0" borderId="0" xfId="0" applyAlignment="1">
      <alignment horizontal="left" vertical="top" wrapText="1"/>
    </xf>
    <xf numFmtId="0" fontId="6" fillId="0" borderId="0" xfId="0" applyFont="1" applyAlignment="1">
      <alignment horizontal="left"/>
    </xf>
    <xf numFmtId="0" fontId="9" fillId="0" borderId="6" xfId="0" applyFont="1" applyBorder="1" applyAlignment="1">
      <alignment horizontal="center" vertical="center" wrapText="1"/>
    </xf>
    <xf numFmtId="0" fontId="9" fillId="0" borderId="6" xfId="0" quotePrefix="1" applyFont="1" applyBorder="1" applyAlignment="1">
      <alignment horizontal="left" vertical="top" wrapText="1"/>
    </xf>
    <xf numFmtId="0" fontId="9" fillId="0" borderId="6" xfId="0" quotePrefix="1" applyFont="1" applyBorder="1" applyAlignment="1">
      <alignment horizontal="center" vertical="center" wrapText="1"/>
    </xf>
    <xf numFmtId="0" fontId="5" fillId="0" borderId="0" xfId="0" applyFont="1" applyAlignment="1">
      <alignment horizontal="center" vertical="top" wrapText="1"/>
    </xf>
    <xf numFmtId="0" fontId="5" fillId="0" borderId="7" xfId="0" applyFont="1" applyBorder="1" applyAlignment="1">
      <alignment horizontal="center" vertical="top" wrapText="1"/>
    </xf>
    <xf numFmtId="0" fontId="4" fillId="0" borderId="7" xfId="0" applyFont="1" applyFill="1" applyBorder="1" applyAlignment="1">
      <alignment horizontal="center" vertical="center" wrapText="1"/>
    </xf>
    <xf numFmtId="0" fontId="10" fillId="0" borderId="6" xfId="0" quotePrefix="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vertical="center" wrapText="1"/>
    </xf>
    <xf numFmtId="0" fontId="3" fillId="0" borderId="0" xfId="0" applyFont="1" applyAlignment="1">
      <alignment horizontal="center" vertical="center" wrapText="1"/>
    </xf>
    <xf numFmtId="1" fontId="7"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cellXfs>
  <cellStyles count="1">
    <cellStyle name="Звичайний" xfId="0" builtinId="0"/>
  </cellStyles>
  <dxfs count="1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349"/>
  <sheetViews>
    <sheetView tabSelected="1" topLeftCell="S331" zoomScaleNormal="100" workbookViewId="0">
      <selection activeCell="AH345" sqref="AH345:AP349"/>
    </sheetView>
  </sheetViews>
  <sheetFormatPr defaultRowHeight="12.5" x14ac:dyDescent="0.25"/>
  <cols>
    <col min="1" max="8" width="2.81640625" customWidth="1"/>
    <col min="9" max="9" width="20.81640625" customWidth="1"/>
    <col min="10" max="10" width="0.26953125" hidden="1" customWidth="1"/>
    <col min="11" max="13" width="2.81640625" hidden="1" customWidth="1"/>
    <col min="14" max="14" width="12.453125" hidden="1" customWidth="1"/>
    <col min="15" max="15" width="3.7265625" customWidth="1"/>
    <col min="16" max="16" width="8.81640625" customWidth="1"/>
    <col min="17" max="17" width="2.81640625" customWidth="1"/>
    <col min="18" max="18" width="4.54296875" customWidth="1"/>
    <col min="19" max="19" width="4.26953125" customWidth="1"/>
    <col min="20" max="20" width="8.7265625" customWidth="1"/>
    <col min="21" max="21" width="8.984375E-2" hidden="1" customWidth="1"/>
    <col min="22" max="22" width="1" customWidth="1"/>
    <col min="23" max="23" width="3.7265625" customWidth="1"/>
    <col min="24" max="24" width="3.54296875" customWidth="1"/>
    <col min="25" max="25" width="5.1796875" customWidth="1"/>
    <col min="26" max="26" width="5.453125" customWidth="1"/>
    <col min="27" max="27" width="5.7265625" customWidth="1"/>
    <col min="28" max="28" width="3.90625" customWidth="1"/>
    <col min="29" max="29" width="6.81640625" hidden="1" customWidth="1"/>
    <col min="30" max="30" width="13.26953125" hidden="1" customWidth="1"/>
    <col min="31" max="31" width="8.7265625" customWidth="1"/>
    <col min="32" max="32" width="9.54296875" customWidth="1"/>
    <col min="33" max="33" width="7.54296875" hidden="1" customWidth="1"/>
    <col min="34" max="34" width="3.1796875" customWidth="1"/>
    <col min="35" max="35" width="3.26953125" customWidth="1"/>
    <col min="36" max="36" width="5.36328125" customWidth="1"/>
    <col min="37" max="37" width="7.81640625" hidden="1" customWidth="1"/>
    <col min="38" max="38" width="1.7265625" customWidth="1"/>
    <col min="39" max="39" width="3.81640625" customWidth="1"/>
    <col min="40" max="40" width="8.1796875" customWidth="1"/>
    <col min="41" max="41" width="6" hidden="1" customWidth="1"/>
    <col min="42" max="42" width="7.81640625" customWidth="1"/>
    <col min="43" max="43" width="3.453125" customWidth="1"/>
    <col min="44" max="44" width="8.54296875" hidden="1" customWidth="1"/>
    <col min="45" max="45" width="8.26953125" customWidth="1"/>
    <col min="46" max="46" width="0.54296875" hidden="1" customWidth="1"/>
    <col min="47" max="47" width="3.81640625" customWidth="1"/>
    <col min="48" max="48" width="2.54296875" customWidth="1"/>
    <col min="49" max="49" width="7" customWidth="1"/>
    <col min="50" max="50" width="2.81640625" customWidth="1"/>
    <col min="51" max="51" width="1.81640625" customWidth="1"/>
    <col min="52" max="78" width="2.81640625" customWidth="1"/>
    <col min="79" max="79" width="4" hidden="1" customWidth="1"/>
  </cols>
  <sheetData>
    <row r="1" spans="1:79" ht="57.7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216" t="s">
        <v>114</v>
      </c>
      <c r="BO1" s="216"/>
      <c r="BP1" s="216"/>
      <c r="BQ1" s="216"/>
      <c r="BR1" s="216"/>
      <c r="BS1" s="216"/>
      <c r="BT1" s="216"/>
      <c r="BU1" s="216"/>
      <c r="BV1" s="216"/>
      <c r="BW1" s="216"/>
      <c r="BX1" s="216"/>
      <c r="BY1" s="216"/>
      <c r="BZ1" s="216"/>
    </row>
    <row r="2" spans="1:79" ht="14.25" customHeight="1" x14ac:dyDescent="0.25">
      <c r="A2" s="217" t="s">
        <v>278</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row>
    <row r="4" spans="1:79" ht="14.15" customHeight="1" x14ac:dyDescent="0.25">
      <c r="A4" s="5" t="s">
        <v>158</v>
      </c>
      <c r="B4" s="214" t="s">
        <v>245</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3"/>
      <c r="AH4" s="208">
        <v>11</v>
      </c>
      <c r="AI4" s="208"/>
      <c r="AJ4" s="208"/>
      <c r="AK4" s="208"/>
      <c r="AL4" s="208"/>
      <c r="AM4" s="208"/>
      <c r="AN4" s="208"/>
      <c r="AO4" s="208"/>
      <c r="AP4" s="208"/>
      <c r="AQ4" s="208"/>
      <c r="AR4" s="208"/>
      <c r="AS4" s="3"/>
      <c r="AT4" s="210" t="s">
        <v>248</v>
      </c>
      <c r="AU4" s="208"/>
      <c r="AV4" s="208"/>
      <c r="AW4" s="208"/>
      <c r="AX4" s="208"/>
      <c r="AY4" s="208"/>
      <c r="AZ4" s="208"/>
      <c r="BA4" s="208"/>
      <c r="BB4" s="9"/>
      <c r="BC4" s="3"/>
      <c r="BD4" s="3"/>
      <c r="BE4" s="6"/>
      <c r="BF4" s="6"/>
      <c r="BG4" s="6"/>
      <c r="BH4" s="6"/>
      <c r="BI4" s="6"/>
      <c r="BJ4" s="6"/>
      <c r="BK4" s="6"/>
      <c r="BL4" s="6"/>
    </row>
    <row r="5" spans="1:79" ht="24" customHeight="1" x14ac:dyDescent="0.25">
      <c r="A5" s="215" t="s">
        <v>0</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
      <c r="AH5" s="211" t="s">
        <v>160</v>
      </c>
      <c r="AI5" s="211"/>
      <c r="AJ5" s="211"/>
      <c r="AK5" s="211"/>
      <c r="AL5" s="211"/>
      <c r="AM5" s="211"/>
      <c r="AN5" s="211"/>
      <c r="AO5" s="211"/>
      <c r="AP5" s="211"/>
      <c r="AQ5" s="211"/>
      <c r="AR5" s="211"/>
      <c r="AS5" s="2"/>
      <c r="AT5" s="211" t="s">
        <v>156</v>
      </c>
      <c r="AU5" s="211"/>
      <c r="AV5" s="211"/>
      <c r="AW5" s="211"/>
      <c r="AX5" s="211"/>
      <c r="AY5" s="211"/>
      <c r="AZ5" s="211"/>
      <c r="BA5" s="211"/>
      <c r="BB5" s="7"/>
      <c r="BC5" s="2"/>
      <c r="BD5" s="2"/>
      <c r="BE5" s="7"/>
      <c r="BF5" s="7"/>
      <c r="BG5" s="7"/>
      <c r="BH5" s="7"/>
      <c r="BI5" s="7"/>
      <c r="BJ5" s="7"/>
      <c r="BK5" s="7"/>
      <c r="BL5" s="7"/>
    </row>
    <row r="6" spans="1:79" x14ac:dyDescent="0.25">
      <c r="BE6" s="8"/>
      <c r="BF6" s="8"/>
      <c r="BG6" s="8"/>
      <c r="BH6" s="8"/>
      <c r="BI6" s="8"/>
      <c r="BJ6" s="8"/>
      <c r="BK6" s="8"/>
      <c r="BL6" s="8"/>
    </row>
    <row r="7" spans="1:79" ht="14.15" customHeight="1" x14ac:dyDescent="0.25">
      <c r="A7" s="5" t="s">
        <v>161</v>
      </c>
      <c r="B7" s="214" t="s">
        <v>259</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3"/>
      <c r="AH7" s="208">
        <v>111</v>
      </c>
      <c r="AI7" s="208"/>
      <c r="AJ7" s="208"/>
      <c r="AK7" s="208"/>
      <c r="AL7" s="208"/>
      <c r="AM7" s="208"/>
      <c r="AN7" s="208"/>
      <c r="AO7" s="208"/>
      <c r="AP7" s="208"/>
      <c r="AQ7" s="208"/>
      <c r="AR7" s="208"/>
      <c r="AS7" s="208"/>
      <c r="AT7" s="208"/>
      <c r="AU7" s="208"/>
      <c r="AV7" s="208"/>
      <c r="AW7" s="208"/>
      <c r="AX7" s="208"/>
      <c r="AY7" s="208"/>
      <c r="AZ7" s="208"/>
      <c r="BA7" s="208"/>
      <c r="BB7" s="9"/>
      <c r="BC7" s="210" t="s">
        <v>248</v>
      </c>
      <c r="BD7" s="208"/>
      <c r="BE7" s="208"/>
      <c r="BF7" s="208"/>
      <c r="BG7" s="208"/>
      <c r="BH7" s="208"/>
      <c r="BI7" s="208"/>
      <c r="BJ7" s="208"/>
      <c r="BK7" s="9"/>
      <c r="BL7" s="6"/>
      <c r="BM7" s="10"/>
      <c r="BN7" s="10"/>
      <c r="BO7" s="10"/>
      <c r="BP7" s="9"/>
      <c r="BQ7" s="9"/>
      <c r="BR7" s="9"/>
      <c r="BS7" s="9"/>
      <c r="BT7" s="9"/>
      <c r="BU7" s="9"/>
      <c r="BV7" s="9"/>
      <c r="BW7" s="9"/>
    </row>
    <row r="8" spans="1:79" ht="24" customHeight="1" x14ac:dyDescent="0.25">
      <c r="A8" s="215" t="s">
        <v>154</v>
      </c>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
      <c r="AH8" s="211" t="s">
        <v>162</v>
      </c>
      <c r="AI8" s="211"/>
      <c r="AJ8" s="211"/>
      <c r="AK8" s="211"/>
      <c r="AL8" s="211"/>
      <c r="AM8" s="211"/>
      <c r="AN8" s="211"/>
      <c r="AO8" s="211"/>
      <c r="AP8" s="211"/>
      <c r="AQ8" s="211"/>
      <c r="AR8" s="211"/>
      <c r="AS8" s="211"/>
      <c r="AT8" s="211"/>
      <c r="AU8" s="211"/>
      <c r="AV8" s="211"/>
      <c r="AW8" s="211"/>
      <c r="AX8" s="211"/>
      <c r="AY8" s="211"/>
      <c r="AZ8" s="211"/>
      <c r="BA8" s="211"/>
      <c r="BB8" s="7"/>
      <c r="BC8" s="211" t="s">
        <v>156</v>
      </c>
      <c r="BD8" s="211"/>
      <c r="BE8" s="211"/>
      <c r="BF8" s="211"/>
      <c r="BG8" s="211"/>
      <c r="BH8" s="211"/>
      <c r="BI8" s="211"/>
      <c r="BJ8" s="211"/>
      <c r="BK8" s="13"/>
      <c r="BL8" s="7"/>
      <c r="BM8" s="10"/>
      <c r="BN8" s="10"/>
      <c r="BO8" s="10"/>
      <c r="BP8" s="7"/>
      <c r="BQ8" s="7"/>
      <c r="BR8" s="7"/>
      <c r="BS8" s="7"/>
      <c r="BT8" s="7"/>
      <c r="BU8" s="7"/>
      <c r="BV8" s="7"/>
      <c r="BW8" s="7"/>
    </row>
    <row r="10" spans="1:79" ht="14.25" customHeight="1" x14ac:dyDescent="0.25">
      <c r="A10" s="5" t="s">
        <v>163</v>
      </c>
      <c r="B10" s="208">
        <v>1113132</v>
      </c>
      <c r="C10" s="208"/>
      <c r="D10" s="208"/>
      <c r="E10" s="208"/>
      <c r="F10" s="208"/>
      <c r="G10" s="208"/>
      <c r="H10" s="208"/>
      <c r="I10" s="208"/>
      <c r="J10" s="208"/>
      <c r="K10" s="208"/>
      <c r="L10" s="208"/>
      <c r="N10" s="208">
        <v>3132</v>
      </c>
      <c r="O10" s="208"/>
      <c r="P10" s="208"/>
      <c r="Q10" s="208"/>
      <c r="R10" s="208"/>
      <c r="S10" s="208"/>
      <c r="T10" s="208"/>
      <c r="U10" s="208"/>
      <c r="V10" s="208"/>
      <c r="W10" s="208"/>
      <c r="X10" s="208"/>
      <c r="Y10" s="208"/>
      <c r="Z10" s="9"/>
      <c r="AA10" s="208">
        <v>1040</v>
      </c>
      <c r="AB10" s="208"/>
      <c r="AC10" s="208"/>
      <c r="AD10" s="208"/>
      <c r="AE10" s="208"/>
      <c r="AF10" s="208"/>
      <c r="AG10" s="208"/>
      <c r="AH10" s="208"/>
      <c r="AI10" s="208"/>
      <c r="AJ10" s="9"/>
      <c r="AK10" s="209" t="s">
        <v>258</v>
      </c>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2"/>
      <c r="BL10" s="210" t="s">
        <v>249</v>
      </c>
      <c r="BM10" s="208"/>
      <c r="BN10" s="208"/>
      <c r="BO10" s="208"/>
      <c r="BP10" s="208"/>
      <c r="BQ10" s="208"/>
      <c r="BR10" s="208"/>
      <c r="BS10" s="208"/>
      <c r="BT10" s="9"/>
      <c r="BU10" s="9"/>
      <c r="BV10" s="9"/>
      <c r="BW10" s="9"/>
      <c r="BX10" s="9"/>
      <c r="BY10" s="9"/>
      <c r="BZ10" s="9"/>
      <c r="CA10" s="9"/>
    </row>
    <row r="11" spans="1:79" ht="25.5" customHeight="1" x14ac:dyDescent="0.25">
      <c r="B11" s="211" t="s">
        <v>164</v>
      </c>
      <c r="C11" s="211"/>
      <c r="D11" s="211"/>
      <c r="E11" s="211"/>
      <c r="F11" s="211"/>
      <c r="G11" s="211"/>
      <c r="H11" s="211"/>
      <c r="I11" s="211"/>
      <c r="J11" s="211"/>
      <c r="K11" s="211"/>
      <c r="L11" s="211"/>
      <c r="N11" s="211" t="s">
        <v>166</v>
      </c>
      <c r="O11" s="211"/>
      <c r="P11" s="211"/>
      <c r="Q11" s="211"/>
      <c r="R11" s="211"/>
      <c r="S11" s="211"/>
      <c r="T11" s="211"/>
      <c r="U11" s="211"/>
      <c r="V11" s="211"/>
      <c r="W11" s="211"/>
      <c r="X11" s="211"/>
      <c r="Y11" s="211"/>
      <c r="Z11" s="7"/>
      <c r="AA11" s="212" t="s">
        <v>167</v>
      </c>
      <c r="AB11" s="212"/>
      <c r="AC11" s="212"/>
      <c r="AD11" s="212"/>
      <c r="AE11" s="212"/>
      <c r="AF11" s="212"/>
      <c r="AG11" s="212"/>
      <c r="AH11" s="212"/>
      <c r="AI11" s="212"/>
      <c r="AJ11" s="7"/>
      <c r="AK11" s="213" t="s">
        <v>165</v>
      </c>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11"/>
      <c r="BL11" s="211" t="s">
        <v>157</v>
      </c>
      <c r="BM11" s="211"/>
      <c r="BN11" s="211"/>
      <c r="BO11" s="211"/>
      <c r="BP11" s="211"/>
      <c r="BQ11" s="211"/>
      <c r="BR11" s="211"/>
      <c r="BS11" s="211"/>
      <c r="BT11" s="7"/>
      <c r="BU11" s="7"/>
      <c r="BV11" s="7"/>
      <c r="BW11" s="7"/>
      <c r="BX11" s="7"/>
      <c r="BY11" s="7"/>
      <c r="BZ11" s="7"/>
      <c r="CA11" s="7"/>
    </row>
    <row r="13" spans="1:79" ht="14.25" customHeight="1" x14ac:dyDescent="0.25">
      <c r="A13" s="135" t="s">
        <v>279</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row>
    <row r="14" spans="1:79" ht="14.25" customHeight="1" x14ac:dyDescent="0.25">
      <c r="A14" s="135" t="s">
        <v>147</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row>
    <row r="15" spans="1:79" ht="15" customHeight="1" x14ac:dyDescent="0.25">
      <c r="A15" s="137" t="s">
        <v>242</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row>
    <row r="16" spans="1:79" ht="1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9" ht="15" customHeight="1" x14ac:dyDescent="0.3">
      <c r="A17" s="207" t="s">
        <v>148</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row>
    <row r="18" spans="1:79" ht="15" customHeight="1" x14ac:dyDescent="0.25">
      <c r="A18" s="137" t="s">
        <v>243</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row>
    <row r="19" spans="1:79" ht="1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9" ht="14.25" customHeight="1" x14ac:dyDescent="0.25">
      <c r="A20" s="135" t="s">
        <v>149</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row>
    <row r="21" spans="1:79" ht="28" customHeight="1" x14ac:dyDescent="0.25">
      <c r="A21" s="137" t="s">
        <v>244</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row>
    <row r="22" spans="1:79" ht="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9" ht="14.25" customHeight="1" x14ac:dyDescent="0.25">
      <c r="A23" s="135" t="s">
        <v>150</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row>
    <row r="24" spans="1:79" ht="14.25" customHeight="1" x14ac:dyDescent="0.25">
      <c r="A24" s="204" t="s">
        <v>280</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row>
    <row r="25" spans="1:79" ht="15" customHeight="1" x14ac:dyDescent="0.25">
      <c r="A25" s="136" t="s">
        <v>250</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row>
    <row r="26" spans="1:79" s="25" customFormat="1" ht="26.5" customHeight="1" x14ac:dyDescent="0.25">
      <c r="A26" s="182" t="s">
        <v>1</v>
      </c>
      <c r="B26" s="183"/>
      <c r="C26" s="183"/>
      <c r="D26" s="186"/>
      <c r="E26" s="182" t="s">
        <v>18</v>
      </c>
      <c r="F26" s="183"/>
      <c r="G26" s="183"/>
      <c r="H26" s="183"/>
      <c r="I26" s="183"/>
      <c r="J26" s="183"/>
      <c r="K26" s="183"/>
      <c r="L26" s="183"/>
      <c r="M26" s="183"/>
      <c r="N26" s="183"/>
      <c r="O26" s="183"/>
      <c r="P26" s="183"/>
      <c r="Q26" s="183"/>
      <c r="R26" s="183"/>
      <c r="S26" s="183"/>
      <c r="T26" s="183"/>
      <c r="U26" s="73" t="s">
        <v>281</v>
      </c>
      <c r="V26" s="73"/>
      <c r="W26" s="73"/>
      <c r="X26" s="73"/>
      <c r="Y26" s="73"/>
      <c r="Z26" s="73"/>
      <c r="AA26" s="73"/>
      <c r="AB26" s="73"/>
      <c r="AC26" s="73"/>
      <c r="AD26" s="73"/>
      <c r="AE26" s="73"/>
      <c r="AF26" s="73"/>
      <c r="AG26" s="73"/>
      <c r="AH26" s="73"/>
      <c r="AI26" s="73"/>
      <c r="AJ26" s="73"/>
      <c r="AK26" s="73"/>
      <c r="AL26" s="73"/>
      <c r="AM26" s="73"/>
      <c r="AN26" s="73" t="s">
        <v>282</v>
      </c>
      <c r="AO26" s="73"/>
      <c r="AP26" s="73"/>
      <c r="AQ26" s="73"/>
      <c r="AR26" s="73"/>
      <c r="AS26" s="73"/>
      <c r="AT26" s="73"/>
      <c r="AU26" s="73"/>
      <c r="AV26" s="73"/>
      <c r="AW26" s="73"/>
      <c r="AX26" s="73"/>
      <c r="AY26" s="73"/>
      <c r="AZ26" s="73"/>
      <c r="BA26" s="73"/>
      <c r="BB26" s="73"/>
      <c r="BC26" s="73"/>
      <c r="BD26" s="73"/>
      <c r="BE26" s="73"/>
      <c r="BF26" s="73"/>
      <c r="BG26" s="73" t="s">
        <v>283</v>
      </c>
      <c r="BH26" s="73"/>
      <c r="BI26" s="73"/>
      <c r="BJ26" s="73"/>
      <c r="BK26" s="73"/>
      <c r="BL26" s="73"/>
      <c r="BM26" s="73"/>
      <c r="BN26" s="73"/>
      <c r="BO26" s="73"/>
      <c r="BP26" s="73"/>
      <c r="BQ26" s="73"/>
      <c r="BR26" s="73"/>
      <c r="BS26" s="73"/>
      <c r="BT26" s="73"/>
      <c r="BU26" s="73"/>
      <c r="BV26" s="73"/>
      <c r="BW26" s="73"/>
      <c r="BX26" s="73"/>
      <c r="BY26" s="73"/>
    </row>
    <row r="27" spans="1:79" s="25" customFormat="1" ht="26.5" customHeight="1" x14ac:dyDescent="0.25">
      <c r="A27" s="184"/>
      <c r="B27" s="185"/>
      <c r="C27" s="185"/>
      <c r="D27" s="187"/>
      <c r="E27" s="184"/>
      <c r="F27" s="185"/>
      <c r="G27" s="185"/>
      <c r="H27" s="185"/>
      <c r="I27" s="185"/>
      <c r="J27" s="185"/>
      <c r="K27" s="185"/>
      <c r="L27" s="185"/>
      <c r="M27" s="185"/>
      <c r="N27" s="185"/>
      <c r="O27" s="185"/>
      <c r="P27" s="185"/>
      <c r="Q27" s="185"/>
      <c r="R27" s="185"/>
      <c r="S27" s="185"/>
      <c r="T27" s="185"/>
      <c r="U27" s="55" t="s">
        <v>3</v>
      </c>
      <c r="V27" s="56"/>
      <c r="W27" s="56"/>
      <c r="X27" s="56"/>
      <c r="Y27" s="57"/>
      <c r="Z27" s="55" t="s">
        <v>2</v>
      </c>
      <c r="AA27" s="56"/>
      <c r="AB27" s="56"/>
      <c r="AC27" s="56"/>
      <c r="AD27" s="57"/>
      <c r="AE27" s="55" t="s">
        <v>115</v>
      </c>
      <c r="AF27" s="56"/>
      <c r="AG27" s="56"/>
      <c r="AH27" s="57"/>
      <c r="AI27" s="55" t="s">
        <v>4</v>
      </c>
      <c r="AJ27" s="56"/>
      <c r="AK27" s="56"/>
      <c r="AL27" s="56"/>
      <c r="AM27" s="57"/>
      <c r="AN27" s="55" t="s">
        <v>3</v>
      </c>
      <c r="AO27" s="56"/>
      <c r="AP27" s="56"/>
      <c r="AQ27" s="56"/>
      <c r="AR27" s="57"/>
      <c r="AS27" s="55" t="s">
        <v>2</v>
      </c>
      <c r="AT27" s="56"/>
      <c r="AU27" s="56"/>
      <c r="AV27" s="56"/>
      <c r="AW27" s="57"/>
      <c r="AX27" s="55" t="s">
        <v>115</v>
      </c>
      <c r="AY27" s="56"/>
      <c r="AZ27" s="56"/>
      <c r="BA27" s="57"/>
      <c r="BB27" s="55" t="s">
        <v>95</v>
      </c>
      <c r="BC27" s="56"/>
      <c r="BD27" s="56"/>
      <c r="BE27" s="56"/>
      <c r="BF27" s="57"/>
      <c r="BG27" s="55" t="s">
        <v>3</v>
      </c>
      <c r="BH27" s="56"/>
      <c r="BI27" s="56"/>
      <c r="BJ27" s="56"/>
      <c r="BK27" s="57"/>
      <c r="BL27" s="55" t="s">
        <v>2</v>
      </c>
      <c r="BM27" s="56"/>
      <c r="BN27" s="56"/>
      <c r="BO27" s="56"/>
      <c r="BP27" s="57"/>
      <c r="BQ27" s="55" t="s">
        <v>115</v>
      </c>
      <c r="BR27" s="56"/>
      <c r="BS27" s="56"/>
      <c r="BT27" s="57"/>
      <c r="BU27" s="55" t="s">
        <v>96</v>
      </c>
      <c r="BV27" s="56"/>
      <c r="BW27" s="56"/>
      <c r="BX27" s="56"/>
      <c r="BY27" s="57"/>
    </row>
    <row r="28" spans="1:79" s="25" customFormat="1" ht="15" customHeight="1" x14ac:dyDescent="0.25">
      <c r="A28" s="55">
        <v>1</v>
      </c>
      <c r="B28" s="56"/>
      <c r="C28" s="56"/>
      <c r="D28" s="57"/>
      <c r="E28" s="55">
        <v>2</v>
      </c>
      <c r="F28" s="56"/>
      <c r="G28" s="56"/>
      <c r="H28" s="56"/>
      <c r="I28" s="56"/>
      <c r="J28" s="56"/>
      <c r="K28" s="56"/>
      <c r="L28" s="56"/>
      <c r="M28" s="56"/>
      <c r="N28" s="56"/>
      <c r="O28" s="56"/>
      <c r="P28" s="56"/>
      <c r="Q28" s="56"/>
      <c r="R28" s="56"/>
      <c r="S28" s="56"/>
      <c r="T28" s="56"/>
      <c r="U28" s="55">
        <v>3</v>
      </c>
      <c r="V28" s="56"/>
      <c r="W28" s="56"/>
      <c r="X28" s="56"/>
      <c r="Y28" s="57"/>
      <c r="Z28" s="55">
        <v>4</v>
      </c>
      <c r="AA28" s="56"/>
      <c r="AB28" s="56"/>
      <c r="AC28" s="56"/>
      <c r="AD28" s="57"/>
      <c r="AE28" s="55">
        <v>5</v>
      </c>
      <c r="AF28" s="56"/>
      <c r="AG28" s="56"/>
      <c r="AH28" s="57"/>
      <c r="AI28" s="55">
        <v>6</v>
      </c>
      <c r="AJ28" s="56"/>
      <c r="AK28" s="56"/>
      <c r="AL28" s="56"/>
      <c r="AM28" s="57"/>
      <c r="AN28" s="55">
        <v>7</v>
      </c>
      <c r="AO28" s="56"/>
      <c r="AP28" s="56"/>
      <c r="AQ28" s="56"/>
      <c r="AR28" s="57"/>
      <c r="AS28" s="55">
        <v>8</v>
      </c>
      <c r="AT28" s="56"/>
      <c r="AU28" s="56"/>
      <c r="AV28" s="56"/>
      <c r="AW28" s="57"/>
      <c r="AX28" s="55">
        <v>9</v>
      </c>
      <c r="AY28" s="56"/>
      <c r="AZ28" s="56"/>
      <c r="BA28" s="57"/>
      <c r="BB28" s="55">
        <v>10</v>
      </c>
      <c r="BC28" s="56"/>
      <c r="BD28" s="56"/>
      <c r="BE28" s="56"/>
      <c r="BF28" s="57"/>
      <c r="BG28" s="55">
        <v>11</v>
      </c>
      <c r="BH28" s="56"/>
      <c r="BI28" s="56"/>
      <c r="BJ28" s="56"/>
      <c r="BK28" s="57"/>
      <c r="BL28" s="55">
        <v>12</v>
      </c>
      <c r="BM28" s="56"/>
      <c r="BN28" s="56"/>
      <c r="BO28" s="56"/>
      <c r="BP28" s="57"/>
      <c r="BQ28" s="55">
        <v>13</v>
      </c>
      <c r="BR28" s="56"/>
      <c r="BS28" s="56"/>
      <c r="BT28" s="57"/>
      <c r="BU28" s="55">
        <v>14</v>
      </c>
      <c r="BV28" s="56"/>
      <c r="BW28" s="56"/>
      <c r="BX28" s="56"/>
      <c r="BY28" s="57"/>
    </row>
    <row r="29" spans="1:79" s="20" customFormat="1" ht="13.5" hidden="1" customHeight="1" x14ac:dyDescent="0.3">
      <c r="A29" s="46" t="s">
        <v>55</v>
      </c>
      <c r="B29" s="47"/>
      <c r="C29" s="47"/>
      <c r="D29" s="48"/>
      <c r="E29" s="46" t="s">
        <v>56</v>
      </c>
      <c r="F29" s="47"/>
      <c r="G29" s="47"/>
      <c r="H29" s="47"/>
      <c r="I29" s="47"/>
      <c r="J29" s="47"/>
      <c r="K29" s="47"/>
      <c r="L29" s="47"/>
      <c r="M29" s="47"/>
      <c r="N29" s="47"/>
      <c r="O29" s="47"/>
      <c r="P29" s="47"/>
      <c r="Q29" s="47"/>
      <c r="R29" s="47"/>
      <c r="S29" s="47"/>
      <c r="T29" s="47"/>
      <c r="U29" s="205" t="s">
        <v>64</v>
      </c>
      <c r="V29" s="118"/>
      <c r="W29" s="118"/>
      <c r="X29" s="118"/>
      <c r="Y29" s="119"/>
      <c r="Z29" s="205" t="s">
        <v>65</v>
      </c>
      <c r="AA29" s="118"/>
      <c r="AB29" s="118"/>
      <c r="AC29" s="118"/>
      <c r="AD29" s="119"/>
      <c r="AE29" s="46" t="s">
        <v>90</v>
      </c>
      <c r="AF29" s="47"/>
      <c r="AG29" s="47"/>
      <c r="AH29" s="48"/>
      <c r="AI29" s="132" t="s">
        <v>169</v>
      </c>
      <c r="AJ29" s="133"/>
      <c r="AK29" s="133"/>
      <c r="AL29" s="133"/>
      <c r="AM29" s="134"/>
      <c r="AN29" s="46" t="s">
        <v>66</v>
      </c>
      <c r="AO29" s="47"/>
      <c r="AP29" s="47"/>
      <c r="AQ29" s="47"/>
      <c r="AR29" s="48"/>
      <c r="AS29" s="46" t="s">
        <v>67</v>
      </c>
      <c r="AT29" s="47"/>
      <c r="AU29" s="47"/>
      <c r="AV29" s="47"/>
      <c r="AW29" s="48"/>
      <c r="AX29" s="46" t="s">
        <v>91</v>
      </c>
      <c r="AY29" s="47"/>
      <c r="AZ29" s="47"/>
      <c r="BA29" s="48"/>
      <c r="BB29" s="132" t="s">
        <v>169</v>
      </c>
      <c r="BC29" s="133"/>
      <c r="BD29" s="133"/>
      <c r="BE29" s="133"/>
      <c r="BF29" s="134"/>
      <c r="BG29" s="46" t="s">
        <v>57</v>
      </c>
      <c r="BH29" s="47"/>
      <c r="BI29" s="47"/>
      <c r="BJ29" s="47"/>
      <c r="BK29" s="48"/>
      <c r="BL29" s="46" t="s">
        <v>58</v>
      </c>
      <c r="BM29" s="47"/>
      <c r="BN29" s="47"/>
      <c r="BO29" s="47"/>
      <c r="BP29" s="48"/>
      <c r="BQ29" s="46" t="s">
        <v>92</v>
      </c>
      <c r="BR29" s="47"/>
      <c r="BS29" s="47"/>
      <c r="BT29" s="48"/>
      <c r="BU29" s="132" t="s">
        <v>169</v>
      </c>
      <c r="BV29" s="133"/>
      <c r="BW29" s="133"/>
      <c r="BX29" s="133"/>
      <c r="BY29" s="134"/>
      <c r="CA29" s="20" t="s">
        <v>20</v>
      </c>
    </row>
    <row r="30" spans="1:79" s="21" customFormat="1" ht="28.5" customHeight="1" x14ac:dyDescent="0.25">
      <c r="A30" s="46"/>
      <c r="B30" s="47"/>
      <c r="C30" s="47"/>
      <c r="D30" s="48"/>
      <c r="E30" s="124" t="s">
        <v>171</v>
      </c>
      <c r="F30" s="125"/>
      <c r="G30" s="125"/>
      <c r="H30" s="125"/>
      <c r="I30" s="125"/>
      <c r="J30" s="125"/>
      <c r="K30" s="125"/>
      <c r="L30" s="125"/>
      <c r="M30" s="125"/>
      <c r="N30" s="125"/>
      <c r="O30" s="125"/>
      <c r="P30" s="125"/>
      <c r="Q30" s="125"/>
      <c r="R30" s="125"/>
      <c r="S30" s="125"/>
      <c r="T30" s="126"/>
      <c r="U30" s="68">
        <v>5075638</v>
      </c>
      <c r="V30" s="68"/>
      <c r="W30" s="68"/>
      <c r="X30" s="68"/>
      <c r="Y30" s="68"/>
      <c r="Z30" s="68" t="s">
        <v>172</v>
      </c>
      <c r="AA30" s="68"/>
      <c r="AB30" s="68"/>
      <c r="AC30" s="68"/>
      <c r="AD30" s="68"/>
      <c r="AE30" s="52" t="s">
        <v>172</v>
      </c>
      <c r="AF30" s="53"/>
      <c r="AG30" s="53"/>
      <c r="AH30" s="54"/>
      <c r="AI30" s="52">
        <f t="shared" ref="AI30:AI36" si="0">IF(ISNUMBER(U30),U30,0)+IF(ISNUMBER(Z30),Z30,0)</f>
        <v>5075638</v>
      </c>
      <c r="AJ30" s="53"/>
      <c r="AK30" s="53"/>
      <c r="AL30" s="53"/>
      <c r="AM30" s="54"/>
      <c r="AN30" s="52">
        <v>5976842</v>
      </c>
      <c r="AO30" s="53"/>
      <c r="AP30" s="53"/>
      <c r="AQ30" s="53"/>
      <c r="AR30" s="54"/>
      <c r="AS30" s="52" t="s">
        <v>172</v>
      </c>
      <c r="AT30" s="53"/>
      <c r="AU30" s="53"/>
      <c r="AV30" s="53"/>
      <c r="AW30" s="54"/>
      <c r="AX30" s="52" t="s">
        <v>172</v>
      </c>
      <c r="AY30" s="53"/>
      <c r="AZ30" s="53"/>
      <c r="BA30" s="54"/>
      <c r="BB30" s="52">
        <f t="shared" ref="BB30:BB35" si="1">IF(ISNUMBER(AN30),AN30,0)+IF(ISNUMBER(AS30),AS30,0)</f>
        <v>5976842</v>
      </c>
      <c r="BC30" s="53"/>
      <c r="BD30" s="53"/>
      <c r="BE30" s="53"/>
      <c r="BF30" s="54"/>
      <c r="BG30" s="52">
        <v>6076270</v>
      </c>
      <c r="BH30" s="53"/>
      <c r="BI30" s="53"/>
      <c r="BJ30" s="53"/>
      <c r="BK30" s="54"/>
      <c r="BL30" s="52" t="s">
        <v>172</v>
      </c>
      <c r="BM30" s="53"/>
      <c r="BN30" s="53"/>
      <c r="BO30" s="53"/>
      <c r="BP30" s="54"/>
      <c r="BQ30" s="52" t="s">
        <v>172</v>
      </c>
      <c r="BR30" s="53"/>
      <c r="BS30" s="53"/>
      <c r="BT30" s="54"/>
      <c r="BU30" s="52">
        <f t="shared" ref="BU30:BU36" si="2">IF(ISNUMBER(BG30),BG30,0)+IF(ISNUMBER(BL30),BL30,0)</f>
        <v>6076270</v>
      </c>
      <c r="BV30" s="53"/>
      <c r="BW30" s="53"/>
      <c r="BX30" s="53"/>
      <c r="BY30" s="54"/>
      <c r="CA30" s="21" t="s">
        <v>21</v>
      </c>
    </row>
    <row r="31" spans="1:79" s="21" customFormat="1" ht="41.5" customHeight="1" x14ac:dyDescent="0.25">
      <c r="A31" s="46"/>
      <c r="B31" s="47"/>
      <c r="C31" s="47"/>
      <c r="D31" s="48"/>
      <c r="E31" s="74" t="s">
        <v>173</v>
      </c>
      <c r="F31" s="75"/>
      <c r="G31" s="75"/>
      <c r="H31" s="75"/>
      <c r="I31" s="75"/>
      <c r="J31" s="75"/>
      <c r="K31" s="75"/>
      <c r="L31" s="75"/>
      <c r="M31" s="75"/>
      <c r="N31" s="75"/>
      <c r="O31" s="75"/>
      <c r="P31" s="75"/>
      <c r="Q31" s="75"/>
      <c r="R31" s="75"/>
      <c r="S31" s="75"/>
      <c r="T31" s="76"/>
      <c r="U31" s="68" t="s">
        <v>172</v>
      </c>
      <c r="V31" s="68"/>
      <c r="W31" s="68"/>
      <c r="X31" s="68"/>
      <c r="Y31" s="68"/>
      <c r="Z31" s="68">
        <f>Z32+Z33</f>
        <v>574263</v>
      </c>
      <c r="AA31" s="68"/>
      <c r="AB31" s="68"/>
      <c r="AC31" s="68"/>
      <c r="AD31" s="68"/>
      <c r="AE31" s="52">
        <v>0</v>
      </c>
      <c r="AF31" s="53"/>
      <c r="AG31" s="53"/>
      <c r="AH31" s="54"/>
      <c r="AI31" s="52">
        <f t="shared" si="0"/>
        <v>574263</v>
      </c>
      <c r="AJ31" s="53"/>
      <c r="AK31" s="53"/>
      <c r="AL31" s="53"/>
      <c r="AM31" s="54"/>
      <c r="AN31" s="52" t="s">
        <v>172</v>
      </c>
      <c r="AO31" s="53"/>
      <c r="AP31" s="53"/>
      <c r="AQ31" s="53"/>
      <c r="AR31" s="54"/>
      <c r="AS31" s="52">
        <f>AS32+AS33</f>
        <v>531700</v>
      </c>
      <c r="AT31" s="53"/>
      <c r="AU31" s="53"/>
      <c r="AV31" s="53"/>
      <c r="AW31" s="54"/>
      <c r="AX31" s="52">
        <v>0</v>
      </c>
      <c r="AY31" s="53"/>
      <c r="AZ31" s="53"/>
      <c r="BA31" s="54"/>
      <c r="BB31" s="52">
        <f t="shared" si="1"/>
        <v>531700</v>
      </c>
      <c r="BC31" s="53"/>
      <c r="BD31" s="53"/>
      <c r="BE31" s="53"/>
      <c r="BF31" s="54"/>
      <c r="BG31" s="52" t="s">
        <v>172</v>
      </c>
      <c r="BH31" s="53"/>
      <c r="BI31" s="53"/>
      <c r="BJ31" s="53"/>
      <c r="BK31" s="54"/>
      <c r="BL31" s="52">
        <f>BL32+BL33</f>
        <v>656000</v>
      </c>
      <c r="BM31" s="53"/>
      <c r="BN31" s="53"/>
      <c r="BO31" s="53"/>
      <c r="BP31" s="54"/>
      <c r="BQ31" s="52">
        <v>0</v>
      </c>
      <c r="BR31" s="53"/>
      <c r="BS31" s="53"/>
      <c r="BT31" s="54"/>
      <c r="BU31" s="52">
        <f t="shared" si="2"/>
        <v>656000</v>
      </c>
      <c r="BV31" s="53"/>
      <c r="BW31" s="53"/>
      <c r="BX31" s="53"/>
      <c r="BY31" s="54"/>
    </row>
    <row r="32" spans="1:79" s="21" customFormat="1" ht="41.15" customHeight="1" x14ac:dyDescent="0.25">
      <c r="A32" s="46">
        <v>25010100</v>
      </c>
      <c r="B32" s="47"/>
      <c r="C32" s="47"/>
      <c r="D32" s="48"/>
      <c r="E32" s="74" t="s">
        <v>174</v>
      </c>
      <c r="F32" s="75"/>
      <c r="G32" s="75"/>
      <c r="H32" s="75"/>
      <c r="I32" s="75"/>
      <c r="J32" s="75"/>
      <c r="K32" s="75"/>
      <c r="L32" s="75"/>
      <c r="M32" s="75"/>
      <c r="N32" s="75"/>
      <c r="O32" s="75"/>
      <c r="P32" s="75"/>
      <c r="Q32" s="75"/>
      <c r="R32" s="75"/>
      <c r="S32" s="75"/>
      <c r="T32" s="76"/>
      <c r="U32" s="68" t="s">
        <v>172</v>
      </c>
      <c r="V32" s="68"/>
      <c r="W32" s="68"/>
      <c r="X32" s="68"/>
      <c r="Y32" s="68"/>
      <c r="Z32" s="68">
        <v>541282</v>
      </c>
      <c r="AA32" s="68"/>
      <c r="AB32" s="68"/>
      <c r="AC32" s="68"/>
      <c r="AD32" s="68"/>
      <c r="AE32" s="52">
        <v>0</v>
      </c>
      <c r="AF32" s="53"/>
      <c r="AG32" s="53"/>
      <c r="AH32" s="54"/>
      <c r="AI32" s="52">
        <f t="shared" si="0"/>
        <v>541282</v>
      </c>
      <c r="AJ32" s="53"/>
      <c r="AK32" s="53"/>
      <c r="AL32" s="53"/>
      <c r="AM32" s="54"/>
      <c r="AN32" s="52" t="s">
        <v>172</v>
      </c>
      <c r="AO32" s="53"/>
      <c r="AP32" s="53"/>
      <c r="AQ32" s="53"/>
      <c r="AR32" s="54"/>
      <c r="AS32" s="52">
        <v>500500</v>
      </c>
      <c r="AT32" s="53"/>
      <c r="AU32" s="53"/>
      <c r="AV32" s="53"/>
      <c r="AW32" s="54"/>
      <c r="AX32" s="52">
        <v>0</v>
      </c>
      <c r="AY32" s="53"/>
      <c r="AZ32" s="53"/>
      <c r="BA32" s="54"/>
      <c r="BB32" s="52">
        <f t="shared" si="1"/>
        <v>500500</v>
      </c>
      <c r="BC32" s="53"/>
      <c r="BD32" s="53"/>
      <c r="BE32" s="53"/>
      <c r="BF32" s="54"/>
      <c r="BG32" s="52" t="s">
        <v>172</v>
      </c>
      <c r="BH32" s="53"/>
      <c r="BI32" s="53"/>
      <c r="BJ32" s="53"/>
      <c r="BK32" s="54"/>
      <c r="BL32" s="52">
        <v>500000</v>
      </c>
      <c r="BM32" s="53"/>
      <c r="BN32" s="53"/>
      <c r="BO32" s="53"/>
      <c r="BP32" s="54"/>
      <c r="BQ32" s="52">
        <v>0</v>
      </c>
      <c r="BR32" s="53"/>
      <c r="BS32" s="53"/>
      <c r="BT32" s="54"/>
      <c r="BU32" s="52">
        <f t="shared" si="2"/>
        <v>500000</v>
      </c>
      <c r="BV32" s="53"/>
      <c r="BW32" s="53"/>
      <c r="BX32" s="53"/>
      <c r="BY32" s="54"/>
    </row>
    <row r="33" spans="1:79" s="21" customFormat="1" ht="52.5" customHeight="1" x14ac:dyDescent="0.25">
      <c r="A33" s="46">
        <v>25010300</v>
      </c>
      <c r="B33" s="47"/>
      <c r="C33" s="47"/>
      <c r="D33" s="48"/>
      <c r="E33" s="74" t="s">
        <v>175</v>
      </c>
      <c r="F33" s="75"/>
      <c r="G33" s="75"/>
      <c r="H33" s="75"/>
      <c r="I33" s="75"/>
      <c r="J33" s="75"/>
      <c r="K33" s="75"/>
      <c r="L33" s="75"/>
      <c r="M33" s="75"/>
      <c r="N33" s="75"/>
      <c r="O33" s="75"/>
      <c r="P33" s="75"/>
      <c r="Q33" s="75"/>
      <c r="R33" s="75"/>
      <c r="S33" s="75"/>
      <c r="T33" s="76"/>
      <c r="U33" s="68" t="s">
        <v>172</v>
      </c>
      <c r="V33" s="68"/>
      <c r="W33" s="68"/>
      <c r="X33" s="68"/>
      <c r="Y33" s="68"/>
      <c r="Z33" s="68">
        <v>32981</v>
      </c>
      <c r="AA33" s="68"/>
      <c r="AB33" s="68"/>
      <c r="AC33" s="68"/>
      <c r="AD33" s="68"/>
      <c r="AE33" s="52">
        <v>0</v>
      </c>
      <c r="AF33" s="53"/>
      <c r="AG33" s="53"/>
      <c r="AH33" s="54"/>
      <c r="AI33" s="52">
        <f t="shared" si="0"/>
        <v>32981</v>
      </c>
      <c r="AJ33" s="53"/>
      <c r="AK33" s="53"/>
      <c r="AL33" s="53"/>
      <c r="AM33" s="54"/>
      <c r="AN33" s="52" t="s">
        <v>172</v>
      </c>
      <c r="AO33" s="53"/>
      <c r="AP33" s="53"/>
      <c r="AQ33" s="53"/>
      <c r="AR33" s="54"/>
      <c r="AS33" s="52">
        <v>31200</v>
      </c>
      <c r="AT33" s="53"/>
      <c r="AU33" s="53"/>
      <c r="AV33" s="53"/>
      <c r="AW33" s="54"/>
      <c r="AX33" s="52">
        <v>0</v>
      </c>
      <c r="AY33" s="53"/>
      <c r="AZ33" s="53"/>
      <c r="BA33" s="54"/>
      <c r="BB33" s="52">
        <f t="shared" si="1"/>
        <v>31200</v>
      </c>
      <c r="BC33" s="53"/>
      <c r="BD33" s="53"/>
      <c r="BE33" s="53"/>
      <c r="BF33" s="54"/>
      <c r="BG33" s="52" t="s">
        <v>172</v>
      </c>
      <c r="BH33" s="53"/>
      <c r="BI33" s="53"/>
      <c r="BJ33" s="53"/>
      <c r="BK33" s="54"/>
      <c r="BL33" s="52">
        <v>156000</v>
      </c>
      <c r="BM33" s="53"/>
      <c r="BN33" s="53"/>
      <c r="BO33" s="53"/>
      <c r="BP33" s="54"/>
      <c r="BQ33" s="52">
        <v>0</v>
      </c>
      <c r="BR33" s="53"/>
      <c r="BS33" s="53"/>
      <c r="BT33" s="54"/>
      <c r="BU33" s="52">
        <f t="shared" si="2"/>
        <v>156000</v>
      </c>
      <c r="BV33" s="53"/>
      <c r="BW33" s="53"/>
      <c r="BX33" s="53"/>
      <c r="BY33" s="54"/>
    </row>
    <row r="34" spans="1:79" s="21" customFormat="1" ht="30" customHeight="1" x14ac:dyDescent="0.25">
      <c r="A34" s="46"/>
      <c r="B34" s="47"/>
      <c r="C34" s="47"/>
      <c r="D34" s="48"/>
      <c r="E34" s="74" t="s">
        <v>176</v>
      </c>
      <c r="F34" s="75"/>
      <c r="G34" s="75"/>
      <c r="H34" s="75"/>
      <c r="I34" s="75"/>
      <c r="J34" s="75"/>
      <c r="K34" s="75"/>
      <c r="L34" s="75"/>
      <c r="M34" s="75"/>
      <c r="N34" s="75"/>
      <c r="O34" s="75"/>
      <c r="P34" s="75"/>
      <c r="Q34" s="75"/>
      <c r="R34" s="75"/>
      <c r="S34" s="75"/>
      <c r="T34" s="76"/>
      <c r="U34" s="68" t="s">
        <v>172</v>
      </c>
      <c r="V34" s="68"/>
      <c r="W34" s="68"/>
      <c r="X34" s="68"/>
      <c r="Y34" s="68"/>
      <c r="Z34" s="68">
        <f>Z35</f>
        <v>1702846</v>
      </c>
      <c r="AA34" s="68"/>
      <c r="AB34" s="68"/>
      <c r="AC34" s="68"/>
      <c r="AD34" s="68"/>
      <c r="AE34" s="52">
        <f>AE35</f>
        <v>1702846</v>
      </c>
      <c r="AF34" s="53"/>
      <c r="AG34" s="53"/>
      <c r="AH34" s="54"/>
      <c r="AI34" s="52">
        <f t="shared" si="0"/>
        <v>1702846</v>
      </c>
      <c r="AJ34" s="53"/>
      <c r="AK34" s="53"/>
      <c r="AL34" s="53"/>
      <c r="AM34" s="54"/>
      <c r="AN34" s="52" t="s">
        <v>172</v>
      </c>
      <c r="AO34" s="53"/>
      <c r="AP34" s="53"/>
      <c r="AQ34" s="53"/>
      <c r="AR34" s="54"/>
      <c r="AS34" s="52">
        <f>AS35</f>
        <v>533719</v>
      </c>
      <c r="AT34" s="53"/>
      <c r="AU34" s="53"/>
      <c r="AV34" s="53"/>
      <c r="AW34" s="54"/>
      <c r="AX34" s="52">
        <f>AX35</f>
        <v>533719</v>
      </c>
      <c r="AY34" s="53"/>
      <c r="AZ34" s="53"/>
      <c r="BA34" s="54"/>
      <c r="BB34" s="52">
        <f t="shared" si="1"/>
        <v>533719</v>
      </c>
      <c r="BC34" s="53"/>
      <c r="BD34" s="53"/>
      <c r="BE34" s="53"/>
      <c r="BF34" s="54"/>
      <c r="BG34" s="52" t="s">
        <v>172</v>
      </c>
      <c r="BH34" s="53"/>
      <c r="BI34" s="53"/>
      <c r="BJ34" s="53"/>
      <c r="BK34" s="54"/>
      <c r="BL34" s="52">
        <v>0</v>
      </c>
      <c r="BM34" s="53"/>
      <c r="BN34" s="53"/>
      <c r="BO34" s="53"/>
      <c r="BP34" s="54"/>
      <c r="BQ34" s="52">
        <v>0</v>
      </c>
      <c r="BR34" s="53"/>
      <c r="BS34" s="53"/>
      <c r="BT34" s="54"/>
      <c r="BU34" s="52">
        <f t="shared" si="2"/>
        <v>0</v>
      </c>
      <c r="BV34" s="53"/>
      <c r="BW34" s="53"/>
      <c r="BX34" s="53"/>
      <c r="BY34" s="54"/>
    </row>
    <row r="35" spans="1:79" s="21" customFormat="1" ht="39" customHeight="1" x14ac:dyDescent="0.25">
      <c r="A35" s="46">
        <v>602400</v>
      </c>
      <c r="B35" s="47"/>
      <c r="C35" s="47"/>
      <c r="D35" s="48"/>
      <c r="E35" s="74" t="s">
        <v>177</v>
      </c>
      <c r="F35" s="75"/>
      <c r="G35" s="75"/>
      <c r="H35" s="75"/>
      <c r="I35" s="75"/>
      <c r="J35" s="75"/>
      <c r="K35" s="75"/>
      <c r="L35" s="75"/>
      <c r="M35" s="75"/>
      <c r="N35" s="75"/>
      <c r="O35" s="75"/>
      <c r="P35" s="75"/>
      <c r="Q35" s="75"/>
      <c r="R35" s="75"/>
      <c r="S35" s="75"/>
      <c r="T35" s="76"/>
      <c r="U35" s="68" t="s">
        <v>172</v>
      </c>
      <c r="V35" s="68"/>
      <c r="W35" s="68"/>
      <c r="X35" s="68"/>
      <c r="Y35" s="68"/>
      <c r="Z35" s="68">
        <v>1702846</v>
      </c>
      <c r="AA35" s="68"/>
      <c r="AB35" s="68"/>
      <c r="AC35" s="68"/>
      <c r="AD35" s="68"/>
      <c r="AE35" s="52">
        <v>1702846</v>
      </c>
      <c r="AF35" s="53"/>
      <c r="AG35" s="53"/>
      <c r="AH35" s="54"/>
      <c r="AI35" s="52">
        <f t="shared" si="0"/>
        <v>1702846</v>
      </c>
      <c r="AJ35" s="53"/>
      <c r="AK35" s="53"/>
      <c r="AL35" s="53"/>
      <c r="AM35" s="54"/>
      <c r="AN35" s="52" t="s">
        <v>172</v>
      </c>
      <c r="AO35" s="53"/>
      <c r="AP35" s="53"/>
      <c r="AQ35" s="53"/>
      <c r="AR35" s="54"/>
      <c r="AS35" s="52">
        <v>533719</v>
      </c>
      <c r="AT35" s="53"/>
      <c r="AU35" s="53"/>
      <c r="AV35" s="53"/>
      <c r="AW35" s="54"/>
      <c r="AX35" s="52">
        <f>AS35</f>
        <v>533719</v>
      </c>
      <c r="AY35" s="53"/>
      <c r="AZ35" s="53"/>
      <c r="BA35" s="54"/>
      <c r="BB35" s="52">
        <f t="shared" si="1"/>
        <v>533719</v>
      </c>
      <c r="BC35" s="53"/>
      <c r="BD35" s="53"/>
      <c r="BE35" s="53"/>
      <c r="BF35" s="54"/>
      <c r="BG35" s="52" t="s">
        <v>172</v>
      </c>
      <c r="BH35" s="53"/>
      <c r="BI35" s="53"/>
      <c r="BJ35" s="53"/>
      <c r="BK35" s="54"/>
      <c r="BL35" s="52">
        <v>0</v>
      </c>
      <c r="BM35" s="53"/>
      <c r="BN35" s="53"/>
      <c r="BO35" s="53"/>
      <c r="BP35" s="54"/>
      <c r="BQ35" s="52">
        <v>0</v>
      </c>
      <c r="BR35" s="53"/>
      <c r="BS35" s="53"/>
      <c r="BT35" s="54"/>
      <c r="BU35" s="52">
        <f t="shared" si="2"/>
        <v>0</v>
      </c>
      <c r="BV35" s="53"/>
      <c r="BW35" s="53"/>
      <c r="BX35" s="53"/>
      <c r="BY35" s="54"/>
    </row>
    <row r="36" spans="1:79" s="22" customFormat="1" ht="15.65" customHeight="1" x14ac:dyDescent="0.25">
      <c r="A36" s="92"/>
      <c r="B36" s="93"/>
      <c r="C36" s="93"/>
      <c r="D36" s="130"/>
      <c r="E36" s="92" t="s">
        <v>146</v>
      </c>
      <c r="F36" s="93"/>
      <c r="G36" s="93"/>
      <c r="H36" s="93"/>
      <c r="I36" s="93"/>
      <c r="J36" s="93"/>
      <c r="K36" s="93"/>
      <c r="L36" s="93"/>
      <c r="M36" s="93"/>
      <c r="N36" s="93"/>
      <c r="O36" s="93"/>
      <c r="P36" s="93"/>
      <c r="Q36" s="93"/>
      <c r="R36" s="93"/>
      <c r="S36" s="93"/>
      <c r="T36" s="130"/>
      <c r="U36" s="65">
        <f>U30</f>
        <v>5075638</v>
      </c>
      <c r="V36" s="65"/>
      <c r="W36" s="65"/>
      <c r="X36" s="65"/>
      <c r="Y36" s="65"/>
      <c r="Z36" s="65">
        <f>Z31+Z35</f>
        <v>2277109</v>
      </c>
      <c r="AA36" s="65"/>
      <c r="AB36" s="65"/>
      <c r="AC36" s="65"/>
      <c r="AD36" s="65"/>
      <c r="AE36" s="120">
        <f>AE35</f>
        <v>1702846</v>
      </c>
      <c r="AF36" s="121"/>
      <c r="AG36" s="121"/>
      <c r="AH36" s="122"/>
      <c r="AI36" s="120">
        <f t="shared" si="0"/>
        <v>7352747</v>
      </c>
      <c r="AJ36" s="121"/>
      <c r="AK36" s="121"/>
      <c r="AL36" s="121"/>
      <c r="AM36" s="122"/>
      <c r="AN36" s="120">
        <f>AN30</f>
        <v>5976842</v>
      </c>
      <c r="AO36" s="121"/>
      <c r="AP36" s="121"/>
      <c r="AQ36" s="121"/>
      <c r="AR36" s="122"/>
      <c r="AS36" s="120">
        <f>AS31+AS34</f>
        <v>1065419</v>
      </c>
      <c r="AT36" s="121"/>
      <c r="AU36" s="121"/>
      <c r="AV36" s="121"/>
      <c r="AW36" s="122"/>
      <c r="AX36" s="120">
        <f>AX34</f>
        <v>533719</v>
      </c>
      <c r="AY36" s="121"/>
      <c r="AZ36" s="121"/>
      <c r="BA36" s="122"/>
      <c r="BB36" s="120">
        <f>BB30+BB31+BB34</f>
        <v>7042261</v>
      </c>
      <c r="BC36" s="121"/>
      <c r="BD36" s="121"/>
      <c r="BE36" s="121"/>
      <c r="BF36" s="122"/>
      <c r="BG36" s="120">
        <f>BG30</f>
        <v>6076270</v>
      </c>
      <c r="BH36" s="121"/>
      <c r="BI36" s="121"/>
      <c r="BJ36" s="121"/>
      <c r="BK36" s="122"/>
      <c r="BL36" s="120">
        <f>BL31</f>
        <v>656000</v>
      </c>
      <c r="BM36" s="121"/>
      <c r="BN36" s="121"/>
      <c r="BO36" s="121"/>
      <c r="BP36" s="122"/>
      <c r="BQ36" s="120">
        <v>0</v>
      </c>
      <c r="BR36" s="121"/>
      <c r="BS36" s="121"/>
      <c r="BT36" s="122"/>
      <c r="BU36" s="120">
        <f t="shared" si="2"/>
        <v>6732270</v>
      </c>
      <c r="BV36" s="121"/>
      <c r="BW36" s="121"/>
      <c r="BX36" s="121"/>
      <c r="BY36" s="122"/>
    </row>
    <row r="37" spans="1:79" s="20" customFormat="1" ht="13" x14ac:dyDescent="0.3"/>
    <row r="38" spans="1:79" s="20" customFormat="1" ht="14.25" customHeight="1" x14ac:dyDescent="0.3">
      <c r="A38" s="204" t="s">
        <v>284</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row>
    <row r="39" spans="1:79" s="20" customFormat="1" ht="15" customHeight="1" x14ac:dyDescent="0.3">
      <c r="A39" s="131" t="s">
        <v>250</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row>
    <row r="40" spans="1:79" s="25" customFormat="1" ht="22.5" customHeight="1" x14ac:dyDescent="0.25">
      <c r="A40" s="182" t="s">
        <v>1</v>
      </c>
      <c r="B40" s="183"/>
      <c r="C40" s="183"/>
      <c r="D40" s="186"/>
      <c r="E40" s="182" t="s">
        <v>18</v>
      </c>
      <c r="F40" s="183"/>
      <c r="G40" s="183"/>
      <c r="H40" s="183"/>
      <c r="I40" s="183"/>
      <c r="J40" s="183"/>
      <c r="K40" s="183"/>
      <c r="L40" s="183"/>
      <c r="M40" s="183"/>
      <c r="N40" s="183"/>
      <c r="O40" s="183"/>
      <c r="P40" s="183"/>
      <c r="Q40" s="183"/>
      <c r="R40" s="183"/>
      <c r="S40" s="183"/>
      <c r="T40" s="183"/>
      <c r="U40" s="183"/>
      <c r="V40" s="183"/>
      <c r="W40" s="186"/>
      <c r="X40" s="55" t="s">
        <v>257</v>
      </c>
      <c r="Y40" s="56"/>
      <c r="Z40" s="56"/>
      <c r="AA40" s="56"/>
      <c r="AB40" s="56"/>
      <c r="AC40" s="56"/>
      <c r="AD40" s="56"/>
      <c r="AE40" s="56"/>
      <c r="AF40" s="56"/>
      <c r="AG40" s="56"/>
      <c r="AH40" s="56"/>
      <c r="AI40" s="56"/>
      <c r="AJ40" s="56"/>
      <c r="AK40" s="56"/>
      <c r="AL40" s="56"/>
      <c r="AM40" s="56"/>
      <c r="AN40" s="56"/>
      <c r="AO40" s="56"/>
      <c r="AP40" s="56"/>
      <c r="AQ40" s="57"/>
      <c r="AR40" s="73" t="s">
        <v>285</v>
      </c>
      <c r="AS40" s="73"/>
      <c r="AT40" s="73"/>
      <c r="AU40" s="73"/>
      <c r="AV40" s="73"/>
      <c r="AW40" s="73"/>
      <c r="AX40" s="73"/>
      <c r="AY40" s="73"/>
      <c r="AZ40" s="73"/>
      <c r="BA40" s="73"/>
      <c r="BB40" s="73"/>
      <c r="BC40" s="73"/>
      <c r="BD40" s="73"/>
      <c r="BE40" s="73"/>
      <c r="BF40" s="73"/>
      <c r="BG40" s="73"/>
      <c r="BH40" s="73"/>
      <c r="BI40" s="73"/>
      <c r="BJ40" s="73"/>
      <c r="BK40" s="73"/>
    </row>
    <row r="41" spans="1:79" s="25" customFormat="1" ht="36" customHeight="1" x14ac:dyDescent="0.25">
      <c r="A41" s="184"/>
      <c r="B41" s="185"/>
      <c r="C41" s="185"/>
      <c r="D41" s="187"/>
      <c r="E41" s="184"/>
      <c r="F41" s="185"/>
      <c r="G41" s="185"/>
      <c r="H41" s="185"/>
      <c r="I41" s="185"/>
      <c r="J41" s="185"/>
      <c r="K41" s="185"/>
      <c r="L41" s="185"/>
      <c r="M41" s="185"/>
      <c r="N41" s="185"/>
      <c r="O41" s="185"/>
      <c r="P41" s="185"/>
      <c r="Q41" s="185"/>
      <c r="R41" s="185"/>
      <c r="S41" s="185"/>
      <c r="T41" s="185"/>
      <c r="U41" s="185"/>
      <c r="V41" s="185"/>
      <c r="W41" s="187"/>
      <c r="X41" s="73" t="s">
        <v>3</v>
      </c>
      <c r="Y41" s="73"/>
      <c r="Z41" s="73"/>
      <c r="AA41" s="73"/>
      <c r="AB41" s="73"/>
      <c r="AC41" s="73" t="s">
        <v>2</v>
      </c>
      <c r="AD41" s="73"/>
      <c r="AE41" s="73"/>
      <c r="AF41" s="73"/>
      <c r="AG41" s="73"/>
      <c r="AH41" s="55" t="s">
        <v>115</v>
      </c>
      <c r="AI41" s="56"/>
      <c r="AJ41" s="56"/>
      <c r="AK41" s="56"/>
      <c r="AL41" s="57"/>
      <c r="AM41" s="55" t="s">
        <v>4</v>
      </c>
      <c r="AN41" s="56"/>
      <c r="AO41" s="56"/>
      <c r="AP41" s="56"/>
      <c r="AQ41" s="57"/>
      <c r="AR41" s="55" t="s">
        <v>3</v>
      </c>
      <c r="AS41" s="56"/>
      <c r="AT41" s="56"/>
      <c r="AU41" s="56"/>
      <c r="AV41" s="57"/>
      <c r="AW41" s="55" t="s">
        <v>2</v>
      </c>
      <c r="AX41" s="56"/>
      <c r="AY41" s="56"/>
      <c r="AZ41" s="56"/>
      <c r="BA41" s="57"/>
      <c r="BB41" s="55" t="s">
        <v>115</v>
      </c>
      <c r="BC41" s="56"/>
      <c r="BD41" s="56"/>
      <c r="BE41" s="56"/>
      <c r="BF41" s="57"/>
      <c r="BG41" s="55" t="s">
        <v>95</v>
      </c>
      <c r="BH41" s="56"/>
      <c r="BI41" s="56"/>
      <c r="BJ41" s="56"/>
      <c r="BK41" s="57"/>
    </row>
    <row r="42" spans="1:79" s="25" customFormat="1" ht="15" customHeight="1" x14ac:dyDescent="0.25">
      <c r="A42" s="55">
        <v>1</v>
      </c>
      <c r="B42" s="56"/>
      <c r="C42" s="56"/>
      <c r="D42" s="57"/>
      <c r="E42" s="55">
        <v>2</v>
      </c>
      <c r="F42" s="56"/>
      <c r="G42" s="56"/>
      <c r="H42" s="56"/>
      <c r="I42" s="56"/>
      <c r="J42" s="56"/>
      <c r="K42" s="56"/>
      <c r="L42" s="56"/>
      <c r="M42" s="56"/>
      <c r="N42" s="56"/>
      <c r="O42" s="56"/>
      <c r="P42" s="56"/>
      <c r="Q42" s="56"/>
      <c r="R42" s="56"/>
      <c r="S42" s="56"/>
      <c r="T42" s="56"/>
      <c r="U42" s="56"/>
      <c r="V42" s="56"/>
      <c r="W42" s="57"/>
      <c r="X42" s="73">
        <v>3</v>
      </c>
      <c r="Y42" s="73"/>
      <c r="Z42" s="73"/>
      <c r="AA42" s="73"/>
      <c r="AB42" s="73"/>
      <c r="AC42" s="73">
        <v>4</v>
      </c>
      <c r="AD42" s="73"/>
      <c r="AE42" s="73"/>
      <c r="AF42" s="73"/>
      <c r="AG42" s="73"/>
      <c r="AH42" s="73">
        <v>5</v>
      </c>
      <c r="AI42" s="73"/>
      <c r="AJ42" s="73"/>
      <c r="AK42" s="73"/>
      <c r="AL42" s="73"/>
      <c r="AM42" s="73">
        <v>6</v>
      </c>
      <c r="AN42" s="73"/>
      <c r="AO42" s="73"/>
      <c r="AP42" s="73"/>
      <c r="AQ42" s="73"/>
      <c r="AR42" s="55">
        <v>7</v>
      </c>
      <c r="AS42" s="56"/>
      <c r="AT42" s="56"/>
      <c r="AU42" s="56"/>
      <c r="AV42" s="57"/>
      <c r="AW42" s="55">
        <v>8</v>
      </c>
      <c r="AX42" s="56"/>
      <c r="AY42" s="56"/>
      <c r="AZ42" s="56"/>
      <c r="BA42" s="57"/>
      <c r="BB42" s="55">
        <v>9</v>
      </c>
      <c r="BC42" s="56"/>
      <c r="BD42" s="56"/>
      <c r="BE42" s="56"/>
      <c r="BF42" s="57"/>
      <c r="BG42" s="55">
        <v>10</v>
      </c>
      <c r="BH42" s="56"/>
      <c r="BI42" s="56"/>
      <c r="BJ42" s="56"/>
      <c r="BK42" s="57"/>
    </row>
    <row r="43" spans="1:79" s="20" customFormat="1" ht="20.25" hidden="1" customHeight="1" x14ac:dyDescent="0.3">
      <c r="A43" s="46" t="s">
        <v>55</v>
      </c>
      <c r="B43" s="47"/>
      <c r="C43" s="47"/>
      <c r="D43" s="48"/>
      <c r="E43" s="46" t="s">
        <v>56</v>
      </c>
      <c r="F43" s="47"/>
      <c r="G43" s="47"/>
      <c r="H43" s="47"/>
      <c r="I43" s="47"/>
      <c r="J43" s="47"/>
      <c r="K43" s="47"/>
      <c r="L43" s="47"/>
      <c r="M43" s="47"/>
      <c r="N43" s="47"/>
      <c r="O43" s="47"/>
      <c r="P43" s="47"/>
      <c r="Q43" s="47"/>
      <c r="R43" s="47"/>
      <c r="S43" s="47"/>
      <c r="T43" s="47"/>
      <c r="U43" s="47"/>
      <c r="V43" s="47"/>
      <c r="W43" s="48"/>
      <c r="X43" s="67" t="s">
        <v>59</v>
      </c>
      <c r="Y43" s="67"/>
      <c r="Z43" s="67"/>
      <c r="AA43" s="67"/>
      <c r="AB43" s="67"/>
      <c r="AC43" s="67" t="s">
        <v>60</v>
      </c>
      <c r="AD43" s="67"/>
      <c r="AE43" s="67"/>
      <c r="AF43" s="67"/>
      <c r="AG43" s="67"/>
      <c r="AH43" s="46" t="s">
        <v>93</v>
      </c>
      <c r="AI43" s="47"/>
      <c r="AJ43" s="47"/>
      <c r="AK43" s="47"/>
      <c r="AL43" s="48"/>
      <c r="AM43" s="132" t="s">
        <v>170</v>
      </c>
      <c r="AN43" s="133"/>
      <c r="AO43" s="133"/>
      <c r="AP43" s="133"/>
      <c r="AQ43" s="134"/>
      <c r="AR43" s="46" t="s">
        <v>61</v>
      </c>
      <c r="AS43" s="47"/>
      <c r="AT43" s="47"/>
      <c r="AU43" s="47"/>
      <c r="AV43" s="48"/>
      <c r="AW43" s="46" t="s">
        <v>62</v>
      </c>
      <c r="AX43" s="47"/>
      <c r="AY43" s="47"/>
      <c r="AZ43" s="47"/>
      <c r="BA43" s="48"/>
      <c r="BB43" s="46" t="s">
        <v>94</v>
      </c>
      <c r="BC43" s="47"/>
      <c r="BD43" s="47"/>
      <c r="BE43" s="47"/>
      <c r="BF43" s="48"/>
      <c r="BG43" s="132" t="s">
        <v>170</v>
      </c>
      <c r="BH43" s="133"/>
      <c r="BI43" s="133"/>
      <c r="BJ43" s="133"/>
      <c r="BK43" s="134"/>
      <c r="CA43" s="20" t="s">
        <v>22</v>
      </c>
    </row>
    <row r="44" spans="1:79" s="21" customFormat="1" ht="23.5" customHeight="1" x14ac:dyDescent="0.25">
      <c r="A44" s="46"/>
      <c r="B44" s="47"/>
      <c r="C44" s="47"/>
      <c r="D44" s="48"/>
      <c r="E44" s="74" t="s">
        <v>171</v>
      </c>
      <c r="F44" s="75"/>
      <c r="G44" s="75"/>
      <c r="H44" s="75"/>
      <c r="I44" s="75"/>
      <c r="J44" s="75"/>
      <c r="K44" s="75"/>
      <c r="L44" s="75"/>
      <c r="M44" s="75"/>
      <c r="N44" s="75"/>
      <c r="O44" s="75"/>
      <c r="P44" s="75"/>
      <c r="Q44" s="75"/>
      <c r="R44" s="75"/>
      <c r="S44" s="75"/>
      <c r="T44" s="75"/>
      <c r="U44" s="75"/>
      <c r="V44" s="75"/>
      <c r="W44" s="76"/>
      <c r="X44" s="52">
        <v>6090156</v>
      </c>
      <c r="Y44" s="53"/>
      <c r="Z44" s="53"/>
      <c r="AA44" s="53"/>
      <c r="AB44" s="54"/>
      <c r="AC44" s="52" t="s">
        <v>172</v>
      </c>
      <c r="AD44" s="53"/>
      <c r="AE44" s="53"/>
      <c r="AF44" s="53"/>
      <c r="AG44" s="54"/>
      <c r="AH44" s="52" t="s">
        <v>172</v>
      </c>
      <c r="AI44" s="53"/>
      <c r="AJ44" s="53"/>
      <c r="AK44" s="53"/>
      <c r="AL44" s="54"/>
      <c r="AM44" s="52">
        <f t="shared" ref="AM44:AM50" si="3">IF(ISNUMBER(X44),X44,0)+IF(ISNUMBER(AC44),AC44,0)</f>
        <v>6090156</v>
      </c>
      <c r="AN44" s="53"/>
      <c r="AO44" s="53"/>
      <c r="AP44" s="53"/>
      <c r="AQ44" s="54"/>
      <c r="AR44" s="52">
        <v>6143313</v>
      </c>
      <c r="AS44" s="53"/>
      <c r="AT44" s="53"/>
      <c r="AU44" s="53"/>
      <c r="AV44" s="54"/>
      <c r="AW44" s="52" t="s">
        <v>172</v>
      </c>
      <c r="AX44" s="53"/>
      <c r="AY44" s="53"/>
      <c r="AZ44" s="53"/>
      <c r="BA44" s="54"/>
      <c r="BB44" s="52" t="s">
        <v>172</v>
      </c>
      <c r="BC44" s="53"/>
      <c r="BD44" s="53"/>
      <c r="BE44" s="53"/>
      <c r="BF44" s="54"/>
      <c r="BG44" s="68">
        <f t="shared" ref="BG44:BG50" si="4">IF(ISNUMBER(AR44),AR44,0)+IF(ISNUMBER(AW44),AW44,0)</f>
        <v>6143313</v>
      </c>
      <c r="BH44" s="68"/>
      <c r="BI44" s="68"/>
      <c r="BJ44" s="68"/>
      <c r="BK44" s="68"/>
      <c r="CA44" s="21" t="s">
        <v>23</v>
      </c>
    </row>
    <row r="45" spans="1:79" s="21" customFormat="1" ht="29.5" customHeight="1" x14ac:dyDescent="0.25">
      <c r="A45" s="46"/>
      <c r="B45" s="47"/>
      <c r="C45" s="47"/>
      <c r="D45" s="48"/>
      <c r="E45" s="74" t="s">
        <v>173</v>
      </c>
      <c r="F45" s="75"/>
      <c r="G45" s="75"/>
      <c r="H45" s="75"/>
      <c r="I45" s="75"/>
      <c r="J45" s="75"/>
      <c r="K45" s="75"/>
      <c r="L45" s="75"/>
      <c r="M45" s="75"/>
      <c r="N45" s="75"/>
      <c r="O45" s="75"/>
      <c r="P45" s="75"/>
      <c r="Q45" s="75"/>
      <c r="R45" s="75"/>
      <c r="S45" s="75"/>
      <c r="T45" s="75"/>
      <c r="U45" s="75"/>
      <c r="V45" s="75"/>
      <c r="W45" s="76"/>
      <c r="X45" s="52" t="s">
        <v>172</v>
      </c>
      <c r="Y45" s="53"/>
      <c r="Z45" s="53"/>
      <c r="AA45" s="53"/>
      <c r="AB45" s="54"/>
      <c r="AC45" s="52">
        <f>AC46+AC47</f>
        <v>656000</v>
      </c>
      <c r="AD45" s="53"/>
      <c r="AE45" s="53"/>
      <c r="AF45" s="53"/>
      <c r="AG45" s="54"/>
      <c r="AH45" s="52">
        <v>0</v>
      </c>
      <c r="AI45" s="53"/>
      <c r="AJ45" s="53"/>
      <c r="AK45" s="53"/>
      <c r="AL45" s="54"/>
      <c r="AM45" s="52">
        <f t="shared" si="3"/>
        <v>656000</v>
      </c>
      <c r="AN45" s="53"/>
      <c r="AO45" s="53"/>
      <c r="AP45" s="53"/>
      <c r="AQ45" s="54"/>
      <c r="AR45" s="52" t="s">
        <v>172</v>
      </c>
      <c r="AS45" s="53"/>
      <c r="AT45" s="53"/>
      <c r="AU45" s="53"/>
      <c r="AV45" s="54"/>
      <c r="AW45" s="52">
        <f>AW46+AW47</f>
        <v>656000</v>
      </c>
      <c r="AX45" s="53"/>
      <c r="AY45" s="53"/>
      <c r="AZ45" s="53"/>
      <c r="BA45" s="54"/>
      <c r="BB45" s="52">
        <v>0</v>
      </c>
      <c r="BC45" s="53"/>
      <c r="BD45" s="53"/>
      <c r="BE45" s="53"/>
      <c r="BF45" s="54"/>
      <c r="BG45" s="68">
        <f t="shared" si="4"/>
        <v>656000</v>
      </c>
      <c r="BH45" s="68"/>
      <c r="BI45" s="68"/>
      <c r="BJ45" s="68"/>
      <c r="BK45" s="68"/>
    </row>
    <row r="46" spans="1:79" s="21" customFormat="1" ht="35.5" customHeight="1" x14ac:dyDescent="0.25">
      <c r="A46" s="46">
        <v>25010100</v>
      </c>
      <c r="B46" s="47"/>
      <c r="C46" s="47"/>
      <c r="D46" s="48"/>
      <c r="E46" s="74" t="s">
        <v>174</v>
      </c>
      <c r="F46" s="75"/>
      <c r="G46" s="75"/>
      <c r="H46" s="75"/>
      <c r="I46" s="75"/>
      <c r="J46" s="75"/>
      <c r="K46" s="75"/>
      <c r="L46" s="75"/>
      <c r="M46" s="75"/>
      <c r="N46" s="75"/>
      <c r="O46" s="75"/>
      <c r="P46" s="75"/>
      <c r="Q46" s="75"/>
      <c r="R46" s="75"/>
      <c r="S46" s="75"/>
      <c r="T46" s="75"/>
      <c r="U46" s="75"/>
      <c r="V46" s="75"/>
      <c r="W46" s="76"/>
      <c r="X46" s="52" t="s">
        <v>172</v>
      </c>
      <c r="Y46" s="53"/>
      <c r="Z46" s="53"/>
      <c r="AA46" s="53"/>
      <c r="AB46" s="54"/>
      <c r="AC46" s="52">
        <f>BL32</f>
        <v>500000</v>
      </c>
      <c r="AD46" s="53"/>
      <c r="AE46" s="53"/>
      <c r="AF46" s="53"/>
      <c r="AG46" s="54"/>
      <c r="AH46" s="52">
        <v>0</v>
      </c>
      <c r="AI46" s="53"/>
      <c r="AJ46" s="53"/>
      <c r="AK46" s="53"/>
      <c r="AL46" s="54"/>
      <c r="AM46" s="52">
        <f t="shared" si="3"/>
        <v>500000</v>
      </c>
      <c r="AN46" s="53"/>
      <c r="AO46" s="53"/>
      <c r="AP46" s="53"/>
      <c r="AQ46" s="54"/>
      <c r="AR46" s="52" t="s">
        <v>172</v>
      </c>
      <c r="AS46" s="53"/>
      <c r="AT46" s="53"/>
      <c r="AU46" s="53"/>
      <c r="AV46" s="54"/>
      <c r="AW46" s="52">
        <f>AC46</f>
        <v>500000</v>
      </c>
      <c r="AX46" s="53"/>
      <c r="AY46" s="53"/>
      <c r="AZ46" s="53"/>
      <c r="BA46" s="54"/>
      <c r="BB46" s="52">
        <v>0</v>
      </c>
      <c r="BC46" s="53"/>
      <c r="BD46" s="53"/>
      <c r="BE46" s="53"/>
      <c r="BF46" s="54"/>
      <c r="BG46" s="68">
        <f t="shared" si="4"/>
        <v>500000</v>
      </c>
      <c r="BH46" s="68"/>
      <c r="BI46" s="68"/>
      <c r="BJ46" s="68"/>
      <c r="BK46" s="68"/>
    </row>
    <row r="47" spans="1:79" s="21" customFormat="1" ht="44.5" customHeight="1" x14ac:dyDescent="0.25">
      <c r="A47" s="46">
        <v>25010300</v>
      </c>
      <c r="B47" s="47"/>
      <c r="C47" s="47"/>
      <c r="D47" s="48"/>
      <c r="E47" s="74" t="s">
        <v>175</v>
      </c>
      <c r="F47" s="75"/>
      <c r="G47" s="75"/>
      <c r="H47" s="75"/>
      <c r="I47" s="75"/>
      <c r="J47" s="75"/>
      <c r="K47" s="75"/>
      <c r="L47" s="75"/>
      <c r="M47" s="75"/>
      <c r="N47" s="75"/>
      <c r="O47" s="75"/>
      <c r="P47" s="75"/>
      <c r="Q47" s="75"/>
      <c r="R47" s="75"/>
      <c r="S47" s="75"/>
      <c r="T47" s="75"/>
      <c r="U47" s="75"/>
      <c r="V47" s="75"/>
      <c r="W47" s="76"/>
      <c r="X47" s="52" t="s">
        <v>172</v>
      </c>
      <c r="Y47" s="53"/>
      <c r="Z47" s="53"/>
      <c r="AA47" s="53"/>
      <c r="AB47" s="54"/>
      <c r="AC47" s="52">
        <f>BL33</f>
        <v>156000</v>
      </c>
      <c r="AD47" s="53"/>
      <c r="AE47" s="53"/>
      <c r="AF47" s="53"/>
      <c r="AG47" s="54"/>
      <c r="AH47" s="52">
        <v>0</v>
      </c>
      <c r="AI47" s="53"/>
      <c r="AJ47" s="53"/>
      <c r="AK47" s="53"/>
      <c r="AL47" s="54"/>
      <c r="AM47" s="52">
        <f t="shared" si="3"/>
        <v>156000</v>
      </c>
      <c r="AN47" s="53"/>
      <c r="AO47" s="53"/>
      <c r="AP47" s="53"/>
      <c r="AQ47" s="54"/>
      <c r="AR47" s="52" t="s">
        <v>172</v>
      </c>
      <c r="AS47" s="53"/>
      <c r="AT47" s="53"/>
      <c r="AU47" s="53"/>
      <c r="AV47" s="54"/>
      <c r="AW47" s="52">
        <f>AC47</f>
        <v>156000</v>
      </c>
      <c r="AX47" s="53"/>
      <c r="AY47" s="53"/>
      <c r="AZ47" s="53"/>
      <c r="BA47" s="54"/>
      <c r="BB47" s="52">
        <v>0</v>
      </c>
      <c r="BC47" s="53"/>
      <c r="BD47" s="53"/>
      <c r="BE47" s="53"/>
      <c r="BF47" s="54"/>
      <c r="BG47" s="68">
        <f t="shared" si="4"/>
        <v>156000</v>
      </c>
      <c r="BH47" s="68"/>
      <c r="BI47" s="68"/>
      <c r="BJ47" s="68"/>
      <c r="BK47" s="68"/>
    </row>
    <row r="48" spans="1:79" s="21" customFormat="1" ht="25" customHeight="1" x14ac:dyDescent="0.25">
      <c r="A48" s="46"/>
      <c r="B48" s="47"/>
      <c r="C48" s="47"/>
      <c r="D48" s="48"/>
      <c r="E48" s="74" t="s">
        <v>176</v>
      </c>
      <c r="F48" s="75"/>
      <c r="G48" s="75"/>
      <c r="H48" s="75"/>
      <c r="I48" s="75"/>
      <c r="J48" s="75"/>
      <c r="K48" s="75"/>
      <c r="L48" s="75"/>
      <c r="M48" s="75"/>
      <c r="N48" s="75"/>
      <c r="O48" s="75"/>
      <c r="P48" s="75"/>
      <c r="Q48" s="75"/>
      <c r="R48" s="75"/>
      <c r="S48" s="75"/>
      <c r="T48" s="75"/>
      <c r="U48" s="75"/>
      <c r="V48" s="75"/>
      <c r="W48" s="76"/>
      <c r="X48" s="52" t="s">
        <v>172</v>
      </c>
      <c r="Y48" s="53"/>
      <c r="Z48" s="53"/>
      <c r="AA48" s="53"/>
      <c r="AB48" s="54"/>
      <c r="AC48" s="52">
        <v>0</v>
      </c>
      <c r="AD48" s="53"/>
      <c r="AE48" s="53"/>
      <c r="AF48" s="53"/>
      <c r="AG48" s="54"/>
      <c r="AH48" s="52">
        <v>0</v>
      </c>
      <c r="AI48" s="53"/>
      <c r="AJ48" s="53"/>
      <c r="AK48" s="53"/>
      <c r="AL48" s="54"/>
      <c r="AM48" s="52">
        <f t="shared" si="3"/>
        <v>0</v>
      </c>
      <c r="AN48" s="53"/>
      <c r="AO48" s="53"/>
      <c r="AP48" s="53"/>
      <c r="AQ48" s="54"/>
      <c r="AR48" s="52" t="s">
        <v>172</v>
      </c>
      <c r="AS48" s="53"/>
      <c r="AT48" s="53"/>
      <c r="AU48" s="53"/>
      <c r="AV48" s="54"/>
      <c r="AW48" s="52">
        <v>0</v>
      </c>
      <c r="AX48" s="53"/>
      <c r="AY48" s="53"/>
      <c r="AZ48" s="53"/>
      <c r="BA48" s="54"/>
      <c r="BB48" s="52">
        <v>0</v>
      </c>
      <c r="BC48" s="53"/>
      <c r="BD48" s="53"/>
      <c r="BE48" s="53"/>
      <c r="BF48" s="54"/>
      <c r="BG48" s="68">
        <f t="shared" si="4"/>
        <v>0</v>
      </c>
      <c r="BH48" s="68"/>
      <c r="BI48" s="68"/>
      <c r="BJ48" s="68"/>
      <c r="BK48" s="68"/>
    </row>
    <row r="49" spans="1:79" s="21" customFormat="1" ht="32.15" customHeight="1" x14ac:dyDescent="0.25">
      <c r="A49" s="46">
        <v>602400</v>
      </c>
      <c r="B49" s="47"/>
      <c r="C49" s="47"/>
      <c r="D49" s="48"/>
      <c r="E49" s="74" t="s">
        <v>177</v>
      </c>
      <c r="F49" s="75"/>
      <c r="G49" s="75"/>
      <c r="H49" s="75"/>
      <c r="I49" s="75"/>
      <c r="J49" s="75"/>
      <c r="K49" s="75"/>
      <c r="L49" s="75"/>
      <c r="M49" s="75"/>
      <c r="N49" s="75"/>
      <c r="O49" s="75"/>
      <c r="P49" s="75"/>
      <c r="Q49" s="75"/>
      <c r="R49" s="75"/>
      <c r="S49" s="75"/>
      <c r="T49" s="75"/>
      <c r="U49" s="75"/>
      <c r="V49" s="75"/>
      <c r="W49" s="76"/>
      <c r="X49" s="52" t="s">
        <v>172</v>
      </c>
      <c r="Y49" s="53"/>
      <c r="Z49" s="53"/>
      <c r="AA49" s="53"/>
      <c r="AB49" s="54"/>
      <c r="AC49" s="52">
        <v>0</v>
      </c>
      <c r="AD49" s="53"/>
      <c r="AE49" s="53"/>
      <c r="AF49" s="53"/>
      <c r="AG49" s="54"/>
      <c r="AH49" s="52">
        <v>0</v>
      </c>
      <c r="AI49" s="53"/>
      <c r="AJ49" s="53"/>
      <c r="AK49" s="53"/>
      <c r="AL49" s="54"/>
      <c r="AM49" s="52">
        <f t="shared" si="3"/>
        <v>0</v>
      </c>
      <c r="AN49" s="53"/>
      <c r="AO49" s="53"/>
      <c r="AP49" s="53"/>
      <c r="AQ49" s="54"/>
      <c r="AR49" s="52" t="s">
        <v>172</v>
      </c>
      <c r="AS49" s="53"/>
      <c r="AT49" s="53"/>
      <c r="AU49" s="53"/>
      <c r="AV49" s="54"/>
      <c r="AW49" s="52">
        <v>0</v>
      </c>
      <c r="AX49" s="53"/>
      <c r="AY49" s="53"/>
      <c r="AZ49" s="53"/>
      <c r="BA49" s="54"/>
      <c r="BB49" s="52">
        <v>0</v>
      </c>
      <c r="BC49" s="53"/>
      <c r="BD49" s="53"/>
      <c r="BE49" s="53"/>
      <c r="BF49" s="54"/>
      <c r="BG49" s="68">
        <f t="shared" si="4"/>
        <v>0</v>
      </c>
      <c r="BH49" s="68"/>
      <c r="BI49" s="68"/>
      <c r="BJ49" s="68"/>
      <c r="BK49" s="68"/>
    </row>
    <row r="50" spans="1:79" s="22" customFormat="1" ht="20.149999999999999" customHeight="1" x14ac:dyDescent="0.25">
      <c r="A50" s="92"/>
      <c r="B50" s="93"/>
      <c r="C50" s="93"/>
      <c r="D50" s="130"/>
      <c r="E50" s="69" t="s">
        <v>146</v>
      </c>
      <c r="F50" s="70"/>
      <c r="G50" s="70"/>
      <c r="H50" s="70"/>
      <c r="I50" s="70"/>
      <c r="J50" s="70"/>
      <c r="K50" s="70"/>
      <c r="L50" s="70"/>
      <c r="M50" s="70"/>
      <c r="N50" s="70"/>
      <c r="O50" s="70"/>
      <c r="P50" s="70"/>
      <c r="Q50" s="70"/>
      <c r="R50" s="70"/>
      <c r="S50" s="70"/>
      <c r="T50" s="70"/>
      <c r="U50" s="70"/>
      <c r="V50" s="70"/>
      <c r="W50" s="71"/>
      <c r="X50" s="120">
        <f>X44</f>
        <v>6090156</v>
      </c>
      <c r="Y50" s="121"/>
      <c r="Z50" s="121"/>
      <c r="AA50" s="121"/>
      <c r="AB50" s="122"/>
      <c r="AC50" s="120">
        <f>AC46+AC47</f>
        <v>656000</v>
      </c>
      <c r="AD50" s="121"/>
      <c r="AE50" s="121"/>
      <c r="AF50" s="121"/>
      <c r="AG50" s="122"/>
      <c r="AH50" s="120">
        <v>0</v>
      </c>
      <c r="AI50" s="121"/>
      <c r="AJ50" s="121"/>
      <c r="AK50" s="121"/>
      <c r="AL50" s="122"/>
      <c r="AM50" s="120">
        <f t="shared" si="3"/>
        <v>6746156</v>
      </c>
      <c r="AN50" s="121"/>
      <c r="AO50" s="121"/>
      <c r="AP50" s="121"/>
      <c r="AQ50" s="122"/>
      <c r="AR50" s="120">
        <f>AR44</f>
        <v>6143313</v>
      </c>
      <c r="AS50" s="121"/>
      <c r="AT50" s="121"/>
      <c r="AU50" s="121"/>
      <c r="AV50" s="122"/>
      <c r="AW50" s="120">
        <f>AW45</f>
        <v>656000</v>
      </c>
      <c r="AX50" s="121"/>
      <c r="AY50" s="121"/>
      <c r="AZ50" s="121"/>
      <c r="BA50" s="122"/>
      <c r="BB50" s="120">
        <v>0</v>
      </c>
      <c r="BC50" s="121"/>
      <c r="BD50" s="121"/>
      <c r="BE50" s="121"/>
      <c r="BF50" s="122"/>
      <c r="BG50" s="65">
        <f t="shared" si="4"/>
        <v>6799313</v>
      </c>
      <c r="BH50" s="65"/>
      <c r="BI50" s="65"/>
      <c r="BJ50" s="65"/>
      <c r="BK50" s="65"/>
    </row>
    <row r="51" spans="1:79" s="21" customFormat="1" ht="12.75"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row>
    <row r="52" spans="1:79" s="20" customFormat="1" ht="13" hidden="1" x14ac:dyDescent="0.3"/>
    <row r="53" spans="1:79" s="19" customFormat="1" ht="14.25" customHeight="1" x14ac:dyDescent="0.25">
      <c r="A53" s="135" t="s">
        <v>116</v>
      </c>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8"/>
    </row>
    <row r="54" spans="1:79" s="20" customFormat="1" ht="14.25" customHeight="1" x14ac:dyDescent="0.3">
      <c r="A54" s="135" t="s">
        <v>286</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row>
    <row r="55" spans="1:79" s="20" customFormat="1" ht="15" customHeight="1" x14ac:dyDescent="0.3">
      <c r="A55" s="136" t="s">
        <v>250</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row>
    <row r="56" spans="1:79" s="44" customFormat="1" ht="29" customHeight="1" x14ac:dyDescent="0.2">
      <c r="A56" s="169" t="s">
        <v>117</v>
      </c>
      <c r="B56" s="170"/>
      <c r="C56" s="170"/>
      <c r="D56" s="175"/>
      <c r="E56" s="154" t="s">
        <v>18</v>
      </c>
      <c r="F56" s="154"/>
      <c r="G56" s="154"/>
      <c r="H56" s="154"/>
      <c r="I56" s="154"/>
      <c r="J56" s="154"/>
      <c r="K56" s="154"/>
      <c r="L56" s="154"/>
      <c r="M56" s="154"/>
      <c r="N56" s="154"/>
      <c r="O56" s="154"/>
      <c r="P56" s="154"/>
      <c r="Q56" s="154"/>
      <c r="R56" s="154"/>
      <c r="S56" s="154"/>
      <c r="T56" s="154"/>
      <c r="U56" s="164" t="s">
        <v>281</v>
      </c>
      <c r="V56" s="167"/>
      <c r="W56" s="167"/>
      <c r="X56" s="167"/>
      <c r="Y56" s="167"/>
      <c r="Z56" s="167"/>
      <c r="AA56" s="167"/>
      <c r="AB56" s="167"/>
      <c r="AC56" s="167"/>
      <c r="AD56" s="167"/>
      <c r="AE56" s="167"/>
      <c r="AF56" s="167"/>
      <c r="AG56" s="167"/>
      <c r="AH56" s="167"/>
      <c r="AI56" s="167"/>
      <c r="AJ56" s="167"/>
      <c r="AK56" s="167"/>
      <c r="AL56" s="167"/>
      <c r="AM56" s="168"/>
      <c r="AN56" s="164" t="s">
        <v>282</v>
      </c>
      <c r="AO56" s="167"/>
      <c r="AP56" s="167"/>
      <c r="AQ56" s="167"/>
      <c r="AR56" s="167"/>
      <c r="AS56" s="167"/>
      <c r="AT56" s="167"/>
      <c r="AU56" s="167"/>
      <c r="AV56" s="167"/>
      <c r="AW56" s="167"/>
      <c r="AX56" s="167"/>
      <c r="AY56" s="167"/>
      <c r="AZ56" s="167"/>
      <c r="BA56" s="167"/>
      <c r="BB56" s="167"/>
      <c r="BC56" s="167"/>
      <c r="BD56" s="167"/>
      <c r="BE56" s="167"/>
      <c r="BF56" s="168"/>
      <c r="BG56" s="164" t="s">
        <v>283</v>
      </c>
      <c r="BH56" s="167"/>
      <c r="BI56" s="167"/>
      <c r="BJ56" s="167"/>
      <c r="BK56" s="167"/>
      <c r="BL56" s="167"/>
      <c r="BM56" s="167"/>
      <c r="BN56" s="167"/>
      <c r="BO56" s="167"/>
      <c r="BP56" s="167"/>
      <c r="BQ56" s="167"/>
      <c r="BR56" s="167"/>
      <c r="BS56" s="167"/>
      <c r="BT56" s="167"/>
      <c r="BU56" s="167"/>
      <c r="BV56" s="167"/>
      <c r="BW56" s="167"/>
      <c r="BX56" s="167"/>
      <c r="BY56" s="168"/>
    </row>
    <row r="57" spans="1:79" s="44" customFormat="1" ht="29" customHeight="1" x14ac:dyDescent="0.2">
      <c r="A57" s="173"/>
      <c r="B57" s="174"/>
      <c r="C57" s="174"/>
      <c r="D57" s="177"/>
      <c r="E57" s="154"/>
      <c r="F57" s="154"/>
      <c r="G57" s="154"/>
      <c r="H57" s="154"/>
      <c r="I57" s="154"/>
      <c r="J57" s="154"/>
      <c r="K57" s="154"/>
      <c r="L57" s="154"/>
      <c r="M57" s="154"/>
      <c r="N57" s="154"/>
      <c r="O57" s="154"/>
      <c r="P57" s="154"/>
      <c r="Q57" s="154"/>
      <c r="R57" s="154"/>
      <c r="S57" s="154"/>
      <c r="T57" s="154"/>
      <c r="U57" s="164" t="s">
        <v>3</v>
      </c>
      <c r="V57" s="167"/>
      <c r="W57" s="167"/>
      <c r="X57" s="167"/>
      <c r="Y57" s="168"/>
      <c r="Z57" s="164" t="s">
        <v>2</v>
      </c>
      <c r="AA57" s="167"/>
      <c r="AB57" s="167"/>
      <c r="AC57" s="167"/>
      <c r="AD57" s="168"/>
      <c r="AE57" s="164" t="s">
        <v>115</v>
      </c>
      <c r="AF57" s="167"/>
      <c r="AG57" s="167"/>
      <c r="AH57" s="168"/>
      <c r="AI57" s="164" t="s">
        <v>4</v>
      </c>
      <c r="AJ57" s="167"/>
      <c r="AK57" s="167"/>
      <c r="AL57" s="167"/>
      <c r="AM57" s="168"/>
      <c r="AN57" s="164" t="s">
        <v>3</v>
      </c>
      <c r="AO57" s="167"/>
      <c r="AP57" s="167"/>
      <c r="AQ57" s="167"/>
      <c r="AR57" s="168"/>
      <c r="AS57" s="164" t="s">
        <v>2</v>
      </c>
      <c r="AT57" s="167"/>
      <c r="AU57" s="167"/>
      <c r="AV57" s="167"/>
      <c r="AW57" s="168"/>
      <c r="AX57" s="164" t="s">
        <v>115</v>
      </c>
      <c r="AY57" s="167"/>
      <c r="AZ57" s="167"/>
      <c r="BA57" s="168"/>
      <c r="BB57" s="164" t="s">
        <v>95</v>
      </c>
      <c r="BC57" s="167"/>
      <c r="BD57" s="167"/>
      <c r="BE57" s="167"/>
      <c r="BF57" s="168"/>
      <c r="BG57" s="164" t="s">
        <v>3</v>
      </c>
      <c r="BH57" s="167"/>
      <c r="BI57" s="167"/>
      <c r="BJ57" s="167"/>
      <c r="BK57" s="168"/>
      <c r="BL57" s="164" t="s">
        <v>2</v>
      </c>
      <c r="BM57" s="167"/>
      <c r="BN57" s="167"/>
      <c r="BO57" s="167"/>
      <c r="BP57" s="168"/>
      <c r="BQ57" s="164" t="s">
        <v>115</v>
      </c>
      <c r="BR57" s="167"/>
      <c r="BS57" s="167"/>
      <c r="BT57" s="168"/>
      <c r="BU57" s="164" t="s">
        <v>96</v>
      </c>
      <c r="BV57" s="167"/>
      <c r="BW57" s="167"/>
      <c r="BX57" s="167"/>
      <c r="BY57" s="168"/>
    </row>
    <row r="58" spans="1:79" s="25" customFormat="1" ht="15" customHeight="1" x14ac:dyDescent="0.25">
      <c r="A58" s="55">
        <v>1</v>
      </c>
      <c r="B58" s="56"/>
      <c r="C58" s="56"/>
      <c r="D58" s="57"/>
      <c r="E58" s="55">
        <v>2</v>
      </c>
      <c r="F58" s="56"/>
      <c r="G58" s="56"/>
      <c r="H58" s="56"/>
      <c r="I58" s="56"/>
      <c r="J58" s="56"/>
      <c r="K58" s="56"/>
      <c r="L58" s="56"/>
      <c r="M58" s="56"/>
      <c r="N58" s="56"/>
      <c r="O58" s="56"/>
      <c r="P58" s="56"/>
      <c r="Q58" s="56"/>
      <c r="R58" s="56"/>
      <c r="S58" s="56"/>
      <c r="T58" s="57"/>
      <c r="U58" s="55">
        <v>3</v>
      </c>
      <c r="V58" s="56"/>
      <c r="W58" s="56"/>
      <c r="X58" s="56"/>
      <c r="Y58" s="57"/>
      <c r="Z58" s="55">
        <v>4</v>
      </c>
      <c r="AA58" s="56"/>
      <c r="AB58" s="56"/>
      <c r="AC58" s="56"/>
      <c r="AD58" s="57"/>
      <c r="AE58" s="55">
        <v>5</v>
      </c>
      <c r="AF58" s="56"/>
      <c r="AG58" s="56"/>
      <c r="AH58" s="57"/>
      <c r="AI58" s="55">
        <v>6</v>
      </c>
      <c r="AJ58" s="56"/>
      <c r="AK58" s="56"/>
      <c r="AL58" s="56"/>
      <c r="AM58" s="57"/>
      <c r="AN58" s="55">
        <v>7</v>
      </c>
      <c r="AO58" s="56"/>
      <c r="AP58" s="56"/>
      <c r="AQ58" s="56"/>
      <c r="AR58" s="57"/>
      <c r="AS58" s="55">
        <v>8</v>
      </c>
      <c r="AT58" s="56"/>
      <c r="AU58" s="56"/>
      <c r="AV58" s="56"/>
      <c r="AW58" s="57"/>
      <c r="AX58" s="55">
        <v>9</v>
      </c>
      <c r="AY58" s="56"/>
      <c r="AZ58" s="56"/>
      <c r="BA58" s="57"/>
      <c r="BB58" s="55">
        <v>10</v>
      </c>
      <c r="BC58" s="56"/>
      <c r="BD58" s="56"/>
      <c r="BE58" s="56"/>
      <c r="BF58" s="57"/>
      <c r="BG58" s="55">
        <v>11</v>
      </c>
      <c r="BH58" s="56"/>
      <c r="BI58" s="56"/>
      <c r="BJ58" s="56"/>
      <c r="BK58" s="57"/>
      <c r="BL58" s="55">
        <v>12</v>
      </c>
      <c r="BM58" s="56"/>
      <c r="BN58" s="56"/>
      <c r="BO58" s="56"/>
      <c r="BP58" s="57"/>
      <c r="BQ58" s="55">
        <v>13</v>
      </c>
      <c r="BR58" s="56"/>
      <c r="BS58" s="56"/>
      <c r="BT58" s="57"/>
      <c r="BU58" s="55">
        <v>14</v>
      </c>
      <c r="BV58" s="56"/>
      <c r="BW58" s="56"/>
      <c r="BX58" s="56"/>
      <c r="BY58" s="57"/>
    </row>
    <row r="59" spans="1:79" s="20" customFormat="1" ht="12.75" hidden="1" customHeight="1" x14ac:dyDescent="0.3">
      <c r="A59" s="46" t="s">
        <v>63</v>
      </c>
      <c r="B59" s="47"/>
      <c r="C59" s="47"/>
      <c r="D59" s="48"/>
      <c r="E59" s="46" t="s">
        <v>56</v>
      </c>
      <c r="F59" s="47"/>
      <c r="G59" s="47"/>
      <c r="H59" s="47"/>
      <c r="I59" s="47"/>
      <c r="J59" s="47"/>
      <c r="K59" s="47"/>
      <c r="L59" s="47"/>
      <c r="M59" s="47"/>
      <c r="N59" s="47"/>
      <c r="O59" s="47"/>
      <c r="P59" s="47"/>
      <c r="Q59" s="47"/>
      <c r="R59" s="47"/>
      <c r="S59" s="47"/>
      <c r="T59" s="48"/>
      <c r="U59" s="46" t="s">
        <v>64</v>
      </c>
      <c r="V59" s="47"/>
      <c r="W59" s="47"/>
      <c r="X59" s="47"/>
      <c r="Y59" s="48"/>
      <c r="Z59" s="46" t="s">
        <v>65</v>
      </c>
      <c r="AA59" s="47"/>
      <c r="AB59" s="47"/>
      <c r="AC59" s="47"/>
      <c r="AD59" s="48"/>
      <c r="AE59" s="46" t="s">
        <v>90</v>
      </c>
      <c r="AF59" s="47"/>
      <c r="AG59" s="47"/>
      <c r="AH59" s="48"/>
      <c r="AI59" s="132" t="s">
        <v>169</v>
      </c>
      <c r="AJ59" s="133"/>
      <c r="AK59" s="133"/>
      <c r="AL59" s="133"/>
      <c r="AM59" s="134"/>
      <c r="AN59" s="46" t="s">
        <v>66</v>
      </c>
      <c r="AO59" s="47"/>
      <c r="AP59" s="47"/>
      <c r="AQ59" s="47"/>
      <c r="AR59" s="48"/>
      <c r="AS59" s="46" t="s">
        <v>67</v>
      </c>
      <c r="AT59" s="47"/>
      <c r="AU59" s="47"/>
      <c r="AV59" s="47"/>
      <c r="AW59" s="48"/>
      <c r="AX59" s="46" t="s">
        <v>91</v>
      </c>
      <c r="AY59" s="47"/>
      <c r="AZ59" s="47"/>
      <c r="BA59" s="48"/>
      <c r="BB59" s="132" t="s">
        <v>169</v>
      </c>
      <c r="BC59" s="133"/>
      <c r="BD59" s="133"/>
      <c r="BE59" s="133"/>
      <c r="BF59" s="134"/>
      <c r="BG59" s="46" t="s">
        <v>57</v>
      </c>
      <c r="BH59" s="47"/>
      <c r="BI59" s="47"/>
      <c r="BJ59" s="47"/>
      <c r="BK59" s="48"/>
      <c r="BL59" s="46" t="s">
        <v>58</v>
      </c>
      <c r="BM59" s="47"/>
      <c r="BN59" s="47"/>
      <c r="BO59" s="47"/>
      <c r="BP59" s="48"/>
      <c r="BQ59" s="46" t="s">
        <v>92</v>
      </c>
      <c r="BR59" s="47"/>
      <c r="BS59" s="47"/>
      <c r="BT59" s="48"/>
      <c r="BU59" s="132" t="s">
        <v>169</v>
      </c>
      <c r="BV59" s="133"/>
      <c r="BW59" s="133"/>
      <c r="BX59" s="133"/>
      <c r="BY59" s="134"/>
      <c r="CA59" s="20" t="s">
        <v>24</v>
      </c>
    </row>
    <row r="60" spans="1:79" s="21" customFormat="1" ht="15" customHeight="1" x14ac:dyDescent="0.25">
      <c r="A60" s="46">
        <v>2111</v>
      </c>
      <c r="B60" s="47"/>
      <c r="C60" s="47"/>
      <c r="D60" s="48"/>
      <c r="E60" s="49" t="s">
        <v>178</v>
      </c>
      <c r="F60" s="50"/>
      <c r="G60" s="50"/>
      <c r="H60" s="50"/>
      <c r="I60" s="50"/>
      <c r="J60" s="50"/>
      <c r="K60" s="50"/>
      <c r="L60" s="50"/>
      <c r="M60" s="50"/>
      <c r="N60" s="50"/>
      <c r="O60" s="50"/>
      <c r="P60" s="50"/>
      <c r="Q60" s="50"/>
      <c r="R60" s="50"/>
      <c r="S60" s="50"/>
      <c r="T60" s="51"/>
      <c r="U60" s="52">
        <v>3150749</v>
      </c>
      <c r="V60" s="53"/>
      <c r="W60" s="53"/>
      <c r="X60" s="53"/>
      <c r="Y60" s="54"/>
      <c r="Z60" s="52">
        <v>285239</v>
      </c>
      <c r="AA60" s="53"/>
      <c r="AB60" s="53"/>
      <c r="AC60" s="53"/>
      <c r="AD60" s="54"/>
      <c r="AE60" s="52">
        <v>0</v>
      </c>
      <c r="AF60" s="53"/>
      <c r="AG60" s="53"/>
      <c r="AH60" s="54"/>
      <c r="AI60" s="52">
        <f t="shared" ref="AI60:AI73" si="5">IF(ISNUMBER(U60),U60,0)+IF(ISNUMBER(Z60),Z60,0)</f>
        <v>3435988</v>
      </c>
      <c r="AJ60" s="53"/>
      <c r="AK60" s="53"/>
      <c r="AL60" s="53"/>
      <c r="AM60" s="54"/>
      <c r="AN60" s="52">
        <v>3757524</v>
      </c>
      <c r="AO60" s="53"/>
      <c r="AP60" s="53"/>
      <c r="AQ60" s="53"/>
      <c r="AR60" s="54"/>
      <c r="AS60" s="52">
        <v>198800</v>
      </c>
      <c r="AT60" s="53"/>
      <c r="AU60" s="53"/>
      <c r="AV60" s="53"/>
      <c r="AW60" s="54"/>
      <c r="AX60" s="52">
        <v>0</v>
      </c>
      <c r="AY60" s="53"/>
      <c r="AZ60" s="53"/>
      <c r="BA60" s="54"/>
      <c r="BB60" s="52">
        <f t="shared" ref="BB60:BB72" si="6">IF(ISNUMBER(AN60),AN60,0)+IF(ISNUMBER(AS60),AS60,0)</f>
        <v>3956324</v>
      </c>
      <c r="BC60" s="53"/>
      <c r="BD60" s="53"/>
      <c r="BE60" s="53"/>
      <c r="BF60" s="54"/>
      <c r="BG60" s="52">
        <v>3853926</v>
      </c>
      <c r="BH60" s="53"/>
      <c r="BI60" s="53"/>
      <c r="BJ60" s="53"/>
      <c r="BK60" s="54"/>
      <c r="BL60" s="52">
        <v>316400</v>
      </c>
      <c r="BM60" s="53"/>
      <c r="BN60" s="53"/>
      <c r="BO60" s="53"/>
      <c r="BP60" s="54"/>
      <c r="BQ60" s="52">
        <v>0</v>
      </c>
      <c r="BR60" s="53"/>
      <c r="BS60" s="53"/>
      <c r="BT60" s="54"/>
      <c r="BU60" s="52">
        <f t="shared" ref="BU60:BU73" si="7">IF(ISNUMBER(BG60),BG60,0)+IF(ISNUMBER(BL60),BL60,0)</f>
        <v>4170326</v>
      </c>
      <c r="BV60" s="53"/>
      <c r="BW60" s="53"/>
      <c r="BX60" s="53"/>
      <c r="BY60" s="54"/>
      <c r="CA60" s="21" t="s">
        <v>25</v>
      </c>
    </row>
    <row r="61" spans="1:79" s="21" customFormat="1" ht="15" customHeight="1" x14ac:dyDescent="0.25">
      <c r="A61" s="46">
        <v>2120</v>
      </c>
      <c r="B61" s="47"/>
      <c r="C61" s="47"/>
      <c r="D61" s="48"/>
      <c r="E61" s="49" t="s">
        <v>179</v>
      </c>
      <c r="F61" s="50"/>
      <c r="G61" s="50"/>
      <c r="H61" s="50"/>
      <c r="I61" s="50"/>
      <c r="J61" s="50"/>
      <c r="K61" s="50"/>
      <c r="L61" s="50"/>
      <c r="M61" s="50"/>
      <c r="N61" s="50"/>
      <c r="O61" s="50"/>
      <c r="P61" s="50"/>
      <c r="Q61" s="50"/>
      <c r="R61" s="50"/>
      <c r="S61" s="50"/>
      <c r="T61" s="51"/>
      <c r="U61" s="52">
        <v>715072</v>
      </c>
      <c r="V61" s="53"/>
      <c r="W61" s="53"/>
      <c r="X61" s="53"/>
      <c r="Y61" s="54"/>
      <c r="Z61" s="52">
        <v>65591</v>
      </c>
      <c r="AA61" s="53"/>
      <c r="AB61" s="53"/>
      <c r="AC61" s="53"/>
      <c r="AD61" s="54"/>
      <c r="AE61" s="52">
        <v>0</v>
      </c>
      <c r="AF61" s="53"/>
      <c r="AG61" s="53"/>
      <c r="AH61" s="54"/>
      <c r="AI61" s="52">
        <f t="shared" si="5"/>
        <v>780663</v>
      </c>
      <c r="AJ61" s="53"/>
      <c r="AK61" s="53"/>
      <c r="AL61" s="53"/>
      <c r="AM61" s="54"/>
      <c r="AN61" s="52">
        <v>826656</v>
      </c>
      <c r="AO61" s="53"/>
      <c r="AP61" s="53"/>
      <c r="AQ61" s="53"/>
      <c r="AR61" s="54"/>
      <c r="AS61" s="52">
        <v>43735</v>
      </c>
      <c r="AT61" s="53"/>
      <c r="AU61" s="53"/>
      <c r="AV61" s="53"/>
      <c r="AW61" s="54"/>
      <c r="AX61" s="52">
        <v>0</v>
      </c>
      <c r="AY61" s="53"/>
      <c r="AZ61" s="53"/>
      <c r="BA61" s="54"/>
      <c r="BB61" s="52">
        <f t="shared" si="6"/>
        <v>870391</v>
      </c>
      <c r="BC61" s="53"/>
      <c r="BD61" s="53"/>
      <c r="BE61" s="53"/>
      <c r="BF61" s="54"/>
      <c r="BG61" s="52">
        <v>847864</v>
      </c>
      <c r="BH61" s="53"/>
      <c r="BI61" s="53"/>
      <c r="BJ61" s="53"/>
      <c r="BK61" s="54"/>
      <c r="BL61" s="52">
        <v>69600</v>
      </c>
      <c r="BM61" s="53"/>
      <c r="BN61" s="53"/>
      <c r="BO61" s="53"/>
      <c r="BP61" s="54"/>
      <c r="BQ61" s="52">
        <v>0</v>
      </c>
      <c r="BR61" s="53"/>
      <c r="BS61" s="53"/>
      <c r="BT61" s="54"/>
      <c r="BU61" s="52">
        <f t="shared" si="7"/>
        <v>917464</v>
      </c>
      <c r="BV61" s="53"/>
      <c r="BW61" s="53"/>
      <c r="BX61" s="53"/>
      <c r="BY61" s="54"/>
    </row>
    <row r="62" spans="1:79" s="21" customFormat="1" ht="15" customHeight="1" x14ac:dyDescent="0.25">
      <c r="A62" s="46">
        <v>2210</v>
      </c>
      <c r="B62" s="47"/>
      <c r="C62" s="47"/>
      <c r="D62" s="48"/>
      <c r="E62" s="49" t="s">
        <v>180</v>
      </c>
      <c r="F62" s="50"/>
      <c r="G62" s="50"/>
      <c r="H62" s="50"/>
      <c r="I62" s="50"/>
      <c r="J62" s="50"/>
      <c r="K62" s="50"/>
      <c r="L62" s="50"/>
      <c r="M62" s="50"/>
      <c r="N62" s="50"/>
      <c r="O62" s="50"/>
      <c r="P62" s="50"/>
      <c r="Q62" s="50"/>
      <c r="R62" s="50"/>
      <c r="S62" s="50"/>
      <c r="T62" s="51"/>
      <c r="U62" s="52">
        <v>267405</v>
      </c>
      <c r="V62" s="53"/>
      <c r="W62" s="53"/>
      <c r="X62" s="53"/>
      <c r="Y62" s="54"/>
      <c r="Z62" s="52">
        <v>1147</v>
      </c>
      <c r="AA62" s="53"/>
      <c r="AB62" s="53"/>
      <c r="AC62" s="53"/>
      <c r="AD62" s="54"/>
      <c r="AE62" s="52">
        <v>0</v>
      </c>
      <c r="AF62" s="53"/>
      <c r="AG62" s="53"/>
      <c r="AH62" s="54"/>
      <c r="AI62" s="52">
        <f t="shared" si="5"/>
        <v>268552</v>
      </c>
      <c r="AJ62" s="53"/>
      <c r="AK62" s="53"/>
      <c r="AL62" s="53"/>
      <c r="AM62" s="54"/>
      <c r="AN62" s="52">
        <v>203136</v>
      </c>
      <c r="AO62" s="53"/>
      <c r="AP62" s="53"/>
      <c r="AQ62" s="53"/>
      <c r="AR62" s="54"/>
      <c r="AS62" s="52">
        <v>20000</v>
      </c>
      <c r="AT62" s="53"/>
      <c r="AU62" s="53"/>
      <c r="AV62" s="53"/>
      <c r="AW62" s="54"/>
      <c r="AX62" s="52">
        <v>0</v>
      </c>
      <c r="AY62" s="53"/>
      <c r="AZ62" s="53"/>
      <c r="BA62" s="54"/>
      <c r="BB62" s="52">
        <f t="shared" si="6"/>
        <v>223136</v>
      </c>
      <c r="BC62" s="53"/>
      <c r="BD62" s="53"/>
      <c r="BE62" s="53"/>
      <c r="BF62" s="54"/>
      <c r="BG62" s="52">
        <v>227380</v>
      </c>
      <c r="BH62" s="53"/>
      <c r="BI62" s="53"/>
      <c r="BJ62" s="53"/>
      <c r="BK62" s="54"/>
      <c r="BL62" s="52">
        <v>50000</v>
      </c>
      <c r="BM62" s="53"/>
      <c r="BN62" s="53"/>
      <c r="BO62" s="53"/>
      <c r="BP62" s="54"/>
      <c r="BQ62" s="52">
        <v>0</v>
      </c>
      <c r="BR62" s="53"/>
      <c r="BS62" s="53"/>
      <c r="BT62" s="54"/>
      <c r="BU62" s="52">
        <f t="shared" si="7"/>
        <v>277380</v>
      </c>
      <c r="BV62" s="53"/>
      <c r="BW62" s="53"/>
      <c r="BX62" s="53"/>
      <c r="BY62" s="54"/>
    </row>
    <row r="63" spans="1:79" s="21" customFormat="1" ht="13.5" customHeight="1" x14ac:dyDescent="0.25">
      <c r="A63" s="46">
        <v>2240</v>
      </c>
      <c r="B63" s="47"/>
      <c r="C63" s="47"/>
      <c r="D63" s="48"/>
      <c r="E63" s="49" t="s">
        <v>181</v>
      </c>
      <c r="F63" s="50"/>
      <c r="G63" s="50"/>
      <c r="H63" s="50"/>
      <c r="I63" s="50"/>
      <c r="J63" s="50"/>
      <c r="K63" s="50"/>
      <c r="L63" s="50"/>
      <c r="M63" s="50"/>
      <c r="N63" s="50"/>
      <c r="O63" s="50"/>
      <c r="P63" s="50"/>
      <c r="Q63" s="50"/>
      <c r="R63" s="50"/>
      <c r="S63" s="50"/>
      <c r="T63" s="51"/>
      <c r="U63" s="52">
        <v>324900</v>
      </c>
      <c r="V63" s="53"/>
      <c r="W63" s="53"/>
      <c r="X63" s="53"/>
      <c r="Y63" s="54"/>
      <c r="Z63" s="52">
        <v>0</v>
      </c>
      <c r="AA63" s="53"/>
      <c r="AB63" s="53"/>
      <c r="AC63" s="53"/>
      <c r="AD63" s="54"/>
      <c r="AE63" s="52">
        <v>0</v>
      </c>
      <c r="AF63" s="53"/>
      <c r="AG63" s="53"/>
      <c r="AH63" s="54"/>
      <c r="AI63" s="52">
        <f t="shared" si="5"/>
        <v>324900</v>
      </c>
      <c r="AJ63" s="53"/>
      <c r="AK63" s="53"/>
      <c r="AL63" s="53"/>
      <c r="AM63" s="54"/>
      <c r="AN63" s="52">
        <v>343000</v>
      </c>
      <c r="AO63" s="53"/>
      <c r="AP63" s="53"/>
      <c r="AQ63" s="53"/>
      <c r="AR63" s="54"/>
      <c r="AS63" s="52">
        <v>5000</v>
      </c>
      <c r="AT63" s="53"/>
      <c r="AU63" s="53"/>
      <c r="AV63" s="53"/>
      <c r="AW63" s="54"/>
      <c r="AX63" s="52">
        <v>0</v>
      </c>
      <c r="AY63" s="53"/>
      <c r="AZ63" s="53"/>
      <c r="BA63" s="54"/>
      <c r="BB63" s="52">
        <f t="shared" si="6"/>
        <v>348000</v>
      </c>
      <c r="BC63" s="53"/>
      <c r="BD63" s="53"/>
      <c r="BE63" s="53"/>
      <c r="BF63" s="54"/>
      <c r="BG63" s="52">
        <v>358210</v>
      </c>
      <c r="BH63" s="53"/>
      <c r="BI63" s="53"/>
      <c r="BJ63" s="53"/>
      <c r="BK63" s="54"/>
      <c r="BL63" s="52">
        <v>24600</v>
      </c>
      <c r="BM63" s="53"/>
      <c r="BN63" s="53"/>
      <c r="BO63" s="53"/>
      <c r="BP63" s="54"/>
      <c r="BQ63" s="52">
        <v>0</v>
      </c>
      <c r="BR63" s="53"/>
      <c r="BS63" s="53"/>
      <c r="BT63" s="54"/>
      <c r="BU63" s="52">
        <f t="shared" si="7"/>
        <v>382810</v>
      </c>
      <c r="BV63" s="53"/>
      <c r="BW63" s="53"/>
      <c r="BX63" s="53"/>
      <c r="BY63" s="54"/>
    </row>
    <row r="64" spans="1:79" s="21" customFormat="1" ht="16" customHeight="1" x14ac:dyDescent="0.25">
      <c r="A64" s="46">
        <v>2271</v>
      </c>
      <c r="B64" s="47"/>
      <c r="C64" s="47"/>
      <c r="D64" s="48"/>
      <c r="E64" s="49" t="s">
        <v>182</v>
      </c>
      <c r="F64" s="50"/>
      <c r="G64" s="50"/>
      <c r="H64" s="50"/>
      <c r="I64" s="50"/>
      <c r="J64" s="50"/>
      <c r="K64" s="50"/>
      <c r="L64" s="50"/>
      <c r="M64" s="50"/>
      <c r="N64" s="50"/>
      <c r="O64" s="50"/>
      <c r="P64" s="50"/>
      <c r="Q64" s="50"/>
      <c r="R64" s="50"/>
      <c r="S64" s="50"/>
      <c r="T64" s="51"/>
      <c r="U64" s="52">
        <v>460255</v>
      </c>
      <c r="V64" s="53"/>
      <c r="W64" s="53"/>
      <c r="X64" s="53"/>
      <c r="Y64" s="54"/>
      <c r="Z64" s="52">
        <v>42309</v>
      </c>
      <c r="AA64" s="53"/>
      <c r="AB64" s="53"/>
      <c r="AC64" s="53"/>
      <c r="AD64" s="54"/>
      <c r="AE64" s="52">
        <v>0</v>
      </c>
      <c r="AF64" s="53"/>
      <c r="AG64" s="53"/>
      <c r="AH64" s="54"/>
      <c r="AI64" s="52">
        <f t="shared" si="5"/>
        <v>502564</v>
      </c>
      <c r="AJ64" s="53"/>
      <c r="AK64" s="53"/>
      <c r="AL64" s="53"/>
      <c r="AM64" s="54"/>
      <c r="AN64" s="52">
        <v>640500</v>
      </c>
      <c r="AO64" s="53"/>
      <c r="AP64" s="53"/>
      <c r="AQ64" s="53"/>
      <c r="AR64" s="54"/>
      <c r="AS64" s="52">
        <v>93435</v>
      </c>
      <c r="AT64" s="53"/>
      <c r="AU64" s="53"/>
      <c r="AV64" s="53"/>
      <c r="AW64" s="54"/>
      <c r="AX64" s="52">
        <v>0</v>
      </c>
      <c r="AY64" s="53"/>
      <c r="AZ64" s="53"/>
      <c r="BA64" s="54"/>
      <c r="BB64" s="52">
        <f t="shared" si="6"/>
        <v>733935</v>
      </c>
      <c r="BC64" s="53"/>
      <c r="BD64" s="53"/>
      <c r="BE64" s="53"/>
      <c r="BF64" s="54"/>
      <c r="BG64" s="52">
        <v>545789</v>
      </c>
      <c r="BH64" s="53"/>
      <c r="BI64" s="53"/>
      <c r="BJ64" s="53"/>
      <c r="BK64" s="54"/>
      <c r="BL64" s="52">
        <v>96400</v>
      </c>
      <c r="BM64" s="53"/>
      <c r="BN64" s="53"/>
      <c r="BO64" s="53"/>
      <c r="BP64" s="54"/>
      <c r="BQ64" s="52">
        <v>0</v>
      </c>
      <c r="BR64" s="53"/>
      <c r="BS64" s="53"/>
      <c r="BT64" s="54"/>
      <c r="BU64" s="52">
        <f t="shared" si="7"/>
        <v>642189</v>
      </c>
      <c r="BV64" s="53"/>
      <c r="BW64" s="53"/>
      <c r="BX64" s="53"/>
      <c r="BY64" s="54"/>
    </row>
    <row r="65" spans="1:81" s="21" customFormat="1" ht="14.5" customHeight="1" x14ac:dyDescent="0.25">
      <c r="A65" s="46">
        <v>2272</v>
      </c>
      <c r="B65" s="47"/>
      <c r="C65" s="47"/>
      <c r="D65" s="48"/>
      <c r="E65" s="49" t="s">
        <v>183</v>
      </c>
      <c r="F65" s="50"/>
      <c r="G65" s="50"/>
      <c r="H65" s="50"/>
      <c r="I65" s="50"/>
      <c r="J65" s="50"/>
      <c r="K65" s="50"/>
      <c r="L65" s="50"/>
      <c r="M65" s="50"/>
      <c r="N65" s="50"/>
      <c r="O65" s="50"/>
      <c r="P65" s="50"/>
      <c r="Q65" s="50"/>
      <c r="R65" s="50"/>
      <c r="S65" s="50"/>
      <c r="T65" s="51"/>
      <c r="U65" s="52">
        <v>6336</v>
      </c>
      <c r="V65" s="53"/>
      <c r="W65" s="53"/>
      <c r="X65" s="53"/>
      <c r="Y65" s="54"/>
      <c r="Z65" s="52">
        <v>8150</v>
      </c>
      <c r="AA65" s="53"/>
      <c r="AB65" s="53"/>
      <c r="AC65" s="53"/>
      <c r="AD65" s="54"/>
      <c r="AE65" s="52">
        <v>0</v>
      </c>
      <c r="AF65" s="53"/>
      <c r="AG65" s="53"/>
      <c r="AH65" s="54"/>
      <c r="AI65" s="52">
        <f t="shared" si="5"/>
        <v>14486</v>
      </c>
      <c r="AJ65" s="53"/>
      <c r="AK65" s="53"/>
      <c r="AL65" s="53"/>
      <c r="AM65" s="54"/>
      <c r="AN65" s="52">
        <v>6906</v>
      </c>
      <c r="AO65" s="53"/>
      <c r="AP65" s="53"/>
      <c r="AQ65" s="53"/>
      <c r="AR65" s="54"/>
      <c r="AS65" s="52">
        <v>7420</v>
      </c>
      <c r="AT65" s="53"/>
      <c r="AU65" s="53"/>
      <c r="AV65" s="53"/>
      <c r="AW65" s="54"/>
      <c r="AX65" s="52">
        <v>0</v>
      </c>
      <c r="AY65" s="53"/>
      <c r="AZ65" s="53"/>
      <c r="BA65" s="54"/>
      <c r="BB65" s="52">
        <f t="shared" si="6"/>
        <v>14326</v>
      </c>
      <c r="BC65" s="53"/>
      <c r="BD65" s="53"/>
      <c r="BE65" s="53"/>
      <c r="BF65" s="54"/>
      <c r="BG65" s="52">
        <v>6906</v>
      </c>
      <c r="BH65" s="53"/>
      <c r="BI65" s="53"/>
      <c r="BJ65" s="53"/>
      <c r="BK65" s="54"/>
      <c r="BL65" s="52">
        <v>10700</v>
      </c>
      <c r="BM65" s="53"/>
      <c r="BN65" s="53"/>
      <c r="BO65" s="53"/>
      <c r="BP65" s="54"/>
      <c r="BQ65" s="52">
        <v>0</v>
      </c>
      <c r="BR65" s="53"/>
      <c r="BS65" s="53"/>
      <c r="BT65" s="54"/>
      <c r="BU65" s="52">
        <f t="shared" si="7"/>
        <v>17606</v>
      </c>
      <c r="BV65" s="53"/>
      <c r="BW65" s="53"/>
      <c r="BX65" s="53"/>
      <c r="BY65" s="54"/>
    </row>
    <row r="66" spans="1:81" s="21" customFormat="1" ht="12.75" customHeight="1" x14ac:dyDescent="0.25">
      <c r="A66" s="46">
        <v>2273</v>
      </c>
      <c r="B66" s="47"/>
      <c r="C66" s="47"/>
      <c r="D66" s="48"/>
      <c r="E66" s="49" t="s">
        <v>184</v>
      </c>
      <c r="F66" s="50"/>
      <c r="G66" s="50"/>
      <c r="H66" s="50"/>
      <c r="I66" s="50"/>
      <c r="J66" s="50"/>
      <c r="K66" s="50"/>
      <c r="L66" s="50"/>
      <c r="M66" s="50"/>
      <c r="N66" s="50"/>
      <c r="O66" s="50"/>
      <c r="P66" s="50"/>
      <c r="Q66" s="50"/>
      <c r="R66" s="50"/>
      <c r="S66" s="50"/>
      <c r="T66" s="51"/>
      <c r="U66" s="52">
        <v>146953</v>
      </c>
      <c r="V66" s="53"/>
      <c r="W66" s="53"/>
      <c r="X66" s="53"/>
      <c r="Y66" s="54"/>
      <c r="Z66" s="52">
        <v>26825</v>
      </c>
      <c r="AA66" s="53"/>
      <c r="AB66" s="53"/>
      <c r="AC66" s="53"/>
      <c r="AD66" s="54"/>
      <c r="AE66" s="52">
        <v>0</v>
      </c>
      <c r="AF66" s="53"/>
      <c r="AG66" s="53"/>
      <c r="AH66" s="54"/>
      <c r="AI66" s="52">
        <f t="shared" si="5"/>
        <v>173778</v>
      </c>
      <c r="AJ66" s="53"/>
      <c r="AK66" s="53"/>
      <c r="AL66" s="53"/>
      <c r="AM66" s="54"/>
      <c r="AN66" s="52">
        <v>191040</v>
      </c>
      <c r="AO66" s="53"/>
      <c r="AP66" s="53"/>
      <c r="AQ66" s="53"/>
      <c r="AR66" s="54"/>
      <c r="AS66" s="52">
        <v>50710</v>
      </c>
      <c r="AT66" s="53"/>
      <c r="AU66" s="53"/>
      <c r="AV66" s="53"/>
      <c r="AW66" s="54"/>
      <c r="AX66" s="52">
        <v>0</v>
      </c>
      <c r="AY66" s="53"/>
      <c r="AZ66" s="53"/>
      <c r="BA66" s="54"/>
      <c r="BB66" s="52">
        <f t="shared" si="6"/>
        <v>241750</v>
      </c>
      <c r="BC66" s="53"/>
      <c r="BD66" s="53"/>
      <c r="BE66" s="53"/>
      <c r="BF66" s="54"/>
      <c r="BG66" s="52">
        <v>227520</v>
      </c>
      <c r="BH66" s="53"/>
      <c r="BI66" s="53"/>
      <c r="BJ66" s="53"/>
      <c r="BK66" s="54"/>
      <c r="BL66" s="52">
        <v>86200</v>
      </c>
      <c r="BM66" s="53"/>
      <c r="BN66" s="53"/>
      <c r="BO66" s="53"/>
      <c r="BP66" s="54"/>
      <c r="BQ66" s="52">
        <v>0</v>
      </c>
      <c r="BR66" s="53"/>
      <c r="BS66" s="53"/>
      <c r="BT66" s="54"/>
      <c r="BU66" s="52">
        <f t="shared" si="7"/>
        <v>313720</v>
      </c>
      <c r="BV66" s="53"/>
      <c r="BW66" s="53"/>
      <c r="BX66" s="53"/>
      <c r="BY66" s="54"/>
    </row>
    <row r="67" spans="1:81" s="21" customFormat="1" ht="25" customHeight="1" x14ac:dyDescent="0.25">
      <c r="A67" s="46">
        <v>2275</v>
      </c>
      <c r="B67" s="47"/>
      <c r="C67" s="47"/>
      <c r="D67" s="48"/>
      <c r="E67" s="49" t="s">
        <v>185</v>
      </c>
      <c r="F67" s="50"/>
      <c r="G67" s="50"/>
      <c r="H67" s="50"/>
      <c r="I67" s="50"/>
      <c r="J67" s="50"/>
      <c r="K67" s="50"/>
      <c r="L67" s="50"/>
      <c r="M67" s="50"/>
      <c r="N67" s="50"/>
      <c r="O67" s="50"/>
      <c r="P67" s="50"/>
      <c r="Q67" s="50"/>
      <c r="R67" s="50"/>
      <c r="S67" s="50"/>
      <c r="T67" s="51"/>
      <c r="U67" s="52">
        <v>2050</v>
      </c>
      <c r="V67" s="53"/>
      <c r="W67" s="53"/>
      <c r="X67" s="53"/>
      <c r="Y67" s="54"/>
      <c r="Z67" s="52">
        <v>1030</v>
      </c>
      <c r="AA67" s="53"/>
      <c r="AB67" s="53"/>
      <c r="AC67" s="53"/>
      <c r="AD67" s="54"/>
      <c r="AE67" s="52">
        <v>0</v>
      </c>
      <c r="AF67" s="53"/>
      <c r="AG67" s="53"/>
      <c r="AH67" s="54"/>
      <c r="AI67" s="52">
        <f t="shared" si="5"/>
        <v>3080</v>
      </c>
      <c r="AJ67" s="53"/>
      <c r="AK67" s="53"/>
      <c r="AL67" s="53"/>
      <c r="AM67" s="54"/>
      <c r="AN67" s="52">
        <v>3080</v>
      </c>
      <c r="AO67" s="53"/>
      <c r="AP67" s="53"/>
      <c r="AQ67" s="53"/>
      <c r="AR67" s="54"/>
      <c r="AS67" s="52">
        <v>1100</v>
      </c>
      <c r="AT67" s="53"/>
      <c r="AU67" s="53"/>
      <c r="AV67" s="53"/>
      <c r="AW67" s="54"/>
      <c r="AX67" s="52">
        <v>0</v>
      </c>
      <c r="AY67" s="53"/>
      <c r="AZ67" s="53"/>
      <c r="BA67" s="54"/>
      <c r="BB67" s="52">
        <f t="shared" si="6"/>
        <v>4180</v>
      </c>
      <c r="BC67" s="53"/>
      <c r="BD67" s="53"/>
      <c r="BE67" s="53"/>
      <c r="BF67" s="54"/>
      <c r="BG67" s="52">
        <v>2675</v>
      </c>
      <c r="BH67" s="53"/>
      <c r="BI67" s="53"/>
      <c r="BJ67" s="53"/>
      <c r="BK67" s="54"/>
      <c r="BL67" s="52">
        <v>1100</v>
      </c>
      <c r="BM67" s="53"/>
      <c r="BN67" s="53"/>
      <c r="BO67" s="53"/>
      <c r="BP67" s="54"/>
      <c r="BQ67" s="52">
        <v>0</v>
      </c>
      <c r="BR67" s="53"/>
      <c r="BS67" s="53"/>
      <c r="BT67" s="54"/>
      <c r="BU67" s="52">
        <f t="shared" si="7"/>
        <v>3775</v>
      </c>
      <c r="BV67" s="53"/>
      <c r="BW67" s="53"/>
      <c r="BX67" s="53"/>
      <c r="BY67" s="54"/>
    </row>
    <row r="68" spans="1:81" s="21" customFormat="1" ht="37.5" customHeight="1" x14ac:dyDescent="0.25">
      <c r="A68" s="46">
        <v>2282</v>
      </c>
      <c r="B68" s="47"/>
      <c r="C68" s="47"/>
      <c r="D68" s="48"/>
      <c r="E68" s="49" t="s">
        <v>186</v>
      </c>
      <c r="F68" s="50"/>
      <c r="G68" s="50"/>
      <c r="H68" s="50"/>
      <c r="I68" s="50"/>
      <c r="J68" s="50"/>
      <c r="K68" s="50"/>
      <c r="L68" s="50"/>
      <c r="M68" s="50"/>
      <c r="N68" s="50"/>
      <c r="O68" s="50"/>
      <c r="P68" s="50"/>
      <c r="Q68" s="50"/>
      <c r="R68" s="50"/>
      <c r="S68" s="50"/>
      <c r="T68" s="51"/>
      <c r="U68" s="52">
        <v>1918</v>
      </c>
      <c r="V68" s="53"/>
      <c r="W68" s="53"/>
      <c r="X68" s="53"/>
      <c r="Y68" s="54"/>
      <c r="Z68" s="52">
        <v>0</v>
      </c>
      <c r="AA68" s="53"/>
      <c r="AB68" s="53"/>
      <c r="AC68" s="53"/>
      <c r="AD68" s="54"/>
      <c r="AE68" s="52">
        <v>0</v>
      </c>
      <c r="AF68" s="53"/>
      <c r="AG68" s="53"/>
      <c r="AH68" s="54"/>
      <c r="AI68" s="52">
        <f t="shared" si="5"/>
        <v>1918</v>
      </c>
      <c r="AJ68" s="53"/>
      <c r="AK68" s="53"/>
      <c r="AL68" s="53"/>
      <c r="AM68" s="54"/>
      <c r="AN68" s="52">
        <v>5000</v>
      </c>
      <c r="AO68" s="53"/>
      <c r="AP68" s="53"/>
      <c r="AQ68" s="53"/>
      <c r="AR68" s="54"/>
      <c r="AS68" s="52">
        <v>0</v>
      </c>
      <c r="AT68" s="53"/>
      <c r="AU68" s="53"/>
      <c r="AV68" s="53"/>
      <c r="AW68" s="54"/>
      <c r="AX68" s="52">
        <v>0</v>
      </c>
      <c r="AY68" s="53"/>
      <c r="AZ68" s="53"/>
      <c r="BA68" s="54"/>
      <c r="BB68" s="52">
        <f t="shared" si="6"/>
        <v>5000</v>
      </c>
      <c r="BC68" s="53"/>
      <c r="BD68" s="53"/>
      <c r="BE68" s="53"/>
      <c r="BF68" s="54"/>
      <c r="BG68" s="52">
        <v>6000</v>
      </c>
      <c r="BH68" s="53"/>
      <c r="BI68" s="53"/>
      <c r="BJ68" s="53"/>
      <c r="BK68" s="54"/>
      <c r="BL68" s="52">
        <v>0</v>
      </c>
      <c r="BM68" s="53"/>
      <c r="BN68" s="53"/>
      <c r="BO68" s="53"/>
      <c r="BP68" s="54"/>
      <c r="BQ68" s="52">
        <v>0</v>
      </c>
      <c r="BR68" s="53"/>
      <c r="BS68" s="53"/>
      <c r="BT68" s="54"/>
      <c r="BU68" s="52">
        <f t="shared" si="7"/>
        <v>6000</v>
      </c>
      <c r="BV68" s="53"/>
      <c r="BW68" s="53"/>
      <c r="BX68" s="53"/>
      <c r="BY68" s="54"/>
    </row>
    <row r="69" spans="1:81" s="21" customFormat="1" ht="12.75" customHeight="1" x14ac:dyDescent="0.25">
      <c r="A69" s="46">
        <v>2800</v>
      </c>
      <c r="B69" s="47"/>
      <c r="C69" s="47"/>
      <c r="D69" s="48"/>
      <c r="E69" s="49" t="s">
        <v>187</v>
      </c>
      <c r="F69" s="50"/>
      <c r="G69" s="50"/>
      <c r="H69" s="50"/>
      <c r="I69" s="50"/>
      <c r="J69" s="50"/>
      <c r="K69" s="50"/>
      <c r="L69" s="50"/>
      <c r="M69" s="50"/>
      <c r="N69" s="50"/>
      <c r="O69" s="50"/>
      <c r="P69" s="50"/>
      <c r="Q69" s="50"/>
      <c r="R69" s="50"/>
      <c r="S69" s="50"/>
      <c r="T69" s="51"/>
      <c r="U69" s="52">
        <v>0</v>
      </c>
      <c r="V69" s="53"/>
      <c r="W69" s="53"/>
      <c r="X69" s="53"/>
      <c r="Y69" s="54"/>
      <c r="Z69" s="52"/>
      <c r="AA69" s="53"/>
      <c r="AB69" s="53"/>
      <c r="AC69" s="53"/>
      <c r="AD69" s="54"/>
      <c r="AE69" s="52">
        <v>0</v>
      </c>
      <c r="AF69" s="53"/>
      <c r="AG69" s="53"/>
      <c r="AH69" s="54"/>
      <c r="AI69" s="52">
        <f t="shared" si="5"/>
        <v>0</v>
      </c>
      <c r="AJ69" s="53"/>
      <c r="AK69" s="53"/>
      <c r="AL69" s="53"/>
      <c r="AM69" s="54"/>
      <c r="AN69" s="52">
        <v>0</v>
      </c>
      <c r="AO69" s="53"/>
      <c r="AP69" s="53"/>
      <c r="AQ69" s="53"/>
      <c r="AR69" s="54"/>
      <c r="AS69" s="52">
        <v>1000</v>
      </c>
      <c r="AT69" s="53"/>
      <c r="AU69" s="53"/>
      <c r="AV69" s="53"/>
      <c r="AW69" s="54"/>
      <c r="AX69" s="52">
        <v>0</v>
      </c>
      <c r="AY69" s="53"/>
      <c r="AZ69" s="53"/>
      <c r="BA69" s="54"/>
      <c r="BB69" s="52">
        <f t="shared" si="6"/>
        <v>1000</v>
      </c>
      <c r="BC69" s="53"/>
      <c r="BD69" s="53"/>
      <c r="BE69" s="53"/>
      <c r="BF69" s="54"/>
      <c r="BG69" s="52">
        <v>0</v>
      </c>
      <c r="BH69" s="53"/>
      <c r="BI69" s="53"/>
      <c r="BJ69" s="53"/>
      <c r="BK69" s="54"/>
      <c r="BL69" s="52">
        <v>1000</v>
      </c>
      <c r="BM69" s="53"/>
      <c r="BN69" s="53"/>
      <c r="BO69" s="53"/>
      <c r="BP69" s="54"/>
      <c r="BQ69" s="52">
        <v>0</v>
      </c>
      <c r="BR69" s="53"/>
      <c r="BS69" s="53"/>
      <c r="BT69" s="54"/>
      <c r="BU69" s="52">
        <f t="shared" si="7"/>
        <v>1000</v>
      </c>
      <c r="BV69" s="53"/>
      <c r="BW69" s="53"/>
      <c r="BX69" s="53"/>
      <c r="BY69" s="54"/>
    </row>
    <row r="70" spans="1:81" s="21" customFormat="1" ht="25" customHeight="1" x14ac:dyDescent="0.25">
      <c r="A70" s="46">
        <v>3110</v>
      </c>
      <c r="B70" s="47"/>
      <c r="C70" s="47"/>
      <c r="D70" s="48"/>
      <c r="E70" s="49" t="s">
        <v>188</v>
      </c>
      <c r="F70" s="50"/>
      <c r="G70" s="50"/>
      <c r="H70" s="50"/>
      <c r="I70" s="50"/>
      <c r="J70" s="50"/>
      <c r="K70" s="50"/>
      <c r="L70" s="50"/>
      <c r="M70" s="50"/>
      <c r="N70" s="50"/>
      <c r="O70" s="50"/>
      <c r="P70" s="50"/>
      <c r="Q70" s="50"/>
      <c r="R70" s="50"/>
      <c r="S70" s="50"/>
      <c r="T70" s="51"/>
      <c r="U70" s="52">
        <v>0</v>
      </c>
      <c r="V70" s="53"/>
      <c r="W70" s="53"/>
      <c r="X70" s="53"/>
      <c r="Y70" s="54"/>
      <c r="Z70" s="52">
        <v>98993</v>
      </c>
      <c r="AA70" s="53"/>
      <c r="AB70" s="53"/>
      <c r="AC70" s="53"/>
      <c r="AD70" s="54"/>
      <c r="AE70" s="52">
        <f>Z70</f>
        <v>98993</v>
      </c>
      <c r="AF70" s="53"/>
      <c r="AG70" s="53"/>
      <c r="AH70" s="54"/>
      <c r="AI70" s="52">
        <f t="shared" si="5"/>
        <v>98993</v>
      </c>
      <c r="AJ70" s="53"/>
      <c r="AK70" s="53"/>
      <c r="AL70" s="53"/>
      <c r="AM70" s="54"/>
      <c r="AN70" s="52">
        <v>0</v>
      </c>
      <c r="AO70" s="53"/>
      <c r="AP70" s="53"/>
      <c r="AQ70" s="53"/>
      <c r="AR70" s="54"/>
      <c r="AS70" s="52">
        <v>0</v>
      </c>
      <c r="AT70" s="53"/>
      <c r="AU70" s="53"/>
      <c r="AV70" s="53"/>
      <c r="AW70" s="54"/>
      <c r="AX70" s="52">
        <v>0</v>
      </c>
      <c r="AY70" s="53"/>
      <c r="AZ70" s="53"/>
      <c r="BA70" s="54"/>
      <c r="BB70" s="52">
        <f t="shared" si="6"/>
        <v>0</v>
      </c>
      <c r="BC70" s="53"/>
      <c r="BD70" s="53"/>
      <c r="BE70" s="53"/>
      <c r="BF70" s="54"/>
      <c r="BG70" s="52">
        <v>0</v>
      </c>
      <c r="BH70" s="53"/>
      <c r="BI70" s="53"/>
      <c r="BJ70" s="53"/>
      <c r="BK70" s="54"/>
      <c r="BL70" s="52">
        <v>0</v>
      </c>
      <c r="BM70" s="53"/>
      <c r="BN70" s="53"/>
      <c r="BO70" s="53"/>
      <c r="BP70" s="54"/>
      <c r="BQ70" s="52">
        <v>0</v>
      </c>
      <c r="BR70" s="53"/>
      <c r="BS70" s="53"/>
      <c r="BT70" s="54"/>
      <c r="BU70" s="52">
        <f t="shared" si="7"/>
        <v>0</v>
      </c>
      <c r="BV70" s="53"/>
      <c r="BW70" s="53"/>
      <c r="BX70" s="53"/>
      <c r="BY70" s="54"/>
    </row>
    <row r="71" spans="1:81" s="21" customFormat="1" ht="12.75" customHeight="1" x14ac:dyDescent="0.25">
      <c r="A71" s="46">
        <v>3132</v>
      </c>
      <c r="B71" s="47"/>
      <c r="C71" s="47"/>
      <c r="D71" s="48"/>
      <c r="E71" s="49" t="s">
        <v>189</v>
      </c>
      <c r="F71" s="50"/>
      <c r="G71" s="50"/>
      <c r="H71" s="50"/>
      <c r="I71" s="50"/>
      <c r="J71" s="50"/>
      <c r="K71" s="50"/>
      <c r="L71" s="50"/>
      <c r="M71" s="50"/>
      <c r="N71" s="50"/>
      <c r="O71" s="50"/>
      <c r="P71" s="50"/>
      <c r="Q71" s="50"/>
      <c r="R71" s="50"/>
      <c r="S71" s="50"/>
      <c r="T71" s="51"/>
      <c r="U71" s="52">
        <v>0</v>
      </c>
      <c r="V71" s="53"/>
      <c r="W71" s="53"/>
      <c r="X71" s="53"/>
      <c r="Y71" s="54"/>
      <c r="Z71" s="52">
        <v>1457911</v>
      </c>
      <c r="AA71" s="53"/>
      <c r="AB71" s="53"/>
      <c r="AC71" s="53"/>
      <c r="AD71" s="54"/>
      <c r="AE71" s="52">
        <f>Z71</f>
        <v>1457911</v>
      </c>
      <c r="AF71" s="53"/>
      <c r="AG71" s="53"/>
      <c r="AH71" s="54"/>
      <c r="AI71" s="52">
        <f t="shared" si="5"/>
        <v>1457911</v>
      </c>
      <c r="AJ71" s="53"/>
      <c r="AK71" s="53"/>
      <c r="AL71" s="53"/>
      <c r="AM71" s="54"/>
      <c r="AN71" s="52"/>
      <c r="AO71" s="53"/>
      <c r="AP71" s="53"/>
      <c r="AQ71" s="53"/>
      <c r="AR71" s="54"/>
      <c r="AS71" s="52">
        <v>644219</v>
      </c>
      <c r="AT71" s="53"/>
      <c r="AU71" s="53"/>
      <c r="AV71" s="53"/>
      <c r="AW71" s="54"/>
      <c r="AX71" s="52">
        <v>533719</v>
      </c>
      <c r="AY71" s="53"/>
      <c r="AZ71" s="53"/>
      <c r="BA71" s="54"/>
      <c r="BB71" s="52">
        <f t="shared" si="6"/>
        <v>644219</v>
      </c>
      <c r="BC71" s="53"/>
      <c r="BD71" s="53"/>
      <c r="BE71" s="53"/>
      <c r="BF71" s="54"/>
      <c r="BG71" s="52">
        <v>0</v>
      </c>
      <c r="BH71" s="53"/>
      <c r="BI71" s="53"/>
      <c r="BJ71" s="53"/>
      <c r="BK71" s="54"/>
      <c r="BL71" s="52">
        <v>0</v>
      </c>
      <c r="BM71" s="53"/>
      <c r="BN71" s="53"/>
      <c r="BO71" s="53"/>
      <c r="BP71" s="54"/>
      <c r="BQ71" s="52">
        <v>0</v>
      </c>
      <c r="BR71" s="53"/>
      <c r="BS71" s="53"/>
      <c r="BT71" s="54"/>
      <c r="BU71" s="52">
        <f t="shared" si="7"/>
        <v>0</v>
      </c>
      <c r="BV71" s="53"/>
      <c r="BW71" s="53"/>
      <c r="BX71" s="53"/>
      <c r="BY71" s="54"/>
    </row>
    <row r="72" spans="1:81" s="21" customFormat="1" ht="12.75" customHeight="1" x14ac:dyDescent="0.25">
      <c r="A72" s="46">
        <v>3142</v>
      </c>
      <c r="B72" s="47"/>
      <c r="C72" s="47"/>
      <c r="D72" s="48"/>
      <c r="E72" s="49" t="s">
        <v>190</v>
      </c>
      <c r="F72" s="50"/>
      <c r="G72" s="50"/>
      <c r="H72" s="50"/>
      <c r="I72" s="50"/>
      <c r="J72" s="50"/>
      <c r="K72" s="50"/>
      <c r="L72" s="50"/>
      <c r="M72" s="50"/>
      <c r="N72" s="50"/>
      <c r="O72" s="50"/>
      <c r="P72" s="50"/>
      <c r="Q72" s="50"/>
      <c r="R72" s="50"/>
      <c r="S72" s="50"/>
      <c r="T72" s="51"/>
      <c r="U72" s="52">
        <v>0</v>
      </c>
      <c r="V72" s="53"/>
      <c r="W72" s="53"/>
      <c r="X72" s="53"/>
      <c r="Y72" s="54"/>
      <c r="Z72" s="52">
        <v>10680</v>
      </c>
      <c r="AA72" s="53"/>
      <c r="AB72" s="53"/>
      <c r="AC72" s="53"/>
      <c r="AD72" s="54"/>
      <c r="AE72" s="52">
        <f>Z72</f>
        <v>10680</v>
      </c>
      <c r="AF72" s="53"/>
      <c r="AG72" s="53"/>
      <c r="AH72" s="54"/>
      <c r="AI72" s="52">
        <f t="shared" si="5"/>
        <v>10680</v>
      </c>
      <c r="AJ72" s="53"/>
      <c r="AK72" s="53"/>
      <c r="AL72" s="53"/>
      <c r="AM72" s="54"/>
      <c r="AN72" s="52">
        <v>0</v>
      </c>
      <c r="AO72" s="53"/>
      <c r="AP72" s="53"/>
      <c r="AQ72" s="53"/>
      <c r="AR72" s="54"/>
      <c r="AS72" s="52">
        <v>0</v>
      </c>
      <c r="AT72" s="53"/>
      <c r="AU72" s="53"/>
      <c r="AV72" s="53"/>
      <c r="AW72" s="54"/>
      <c r="AX72" s="52">
        <v>0</v>
      </c>
      <c r="AY72" s="53"/>
      <c r="AZ72" s="53"/>
      <c r="BA72" s="54"/>
      <c r="BB72" s="52">
        <f t="shared" si="6"/>
        <v>0</v>
      </c>
      <c r="BC72" s="53"/>
      <c r="BD72" s="53"/>
      <c r="BE72" s="53"/>
      <c r="BF72" s="54"/>
      <c r="BG72" s="52">
        <v>0</v>
      </c>
      <c r="BH72" s="53"/>
      <c r="BI72" s="53"/>
      <c r="BJ72" s="53"/>
      <c r="BK72" s="54"/>
      <c r="BL72" s="52">
        <v>0</v>
      </c>
      <c r="BM72" s="53"/>
      <c r="BN72" s="53"/>
      <c r="BO72" s="53"/>
      <c r="BP72" s="54"/>
      <c r="BQ72" s="52">
        <v>0</v>
      </c>
      <c r="BR72" s="53"/>
      <c r="BS72" s="53"/>
      <c r="BT72" s="54"/>
      <c r="BU72" s="52">
        <f t="shared" si="7"/>
        <v>0</v>
      </c>
      <c r="BV72" s="53"/>
      <c r="BW72" s="53"/>
      <c r="BX72" s="53"/>
      <c r="BY72" s="54"/>
    </row>
    <row r="73" spans="1:81" s="22" customFormat="1" ht="12.75" customHeight="1" x14ac:dyDescent="0.25">
      <c r="A73" s="92"/>
      <c r="B73" s="93"/>
      <c r="C73" s="93"/>
      <c r="D73" s="130"/>
      <c r="E73" s="69" t="s">
        <v>146</v>
      </c>
      <c r="F73" s="70"/>
      <c r="G73" s="70"/>
      <c r="H73" s="70"/>
      <c r="I73" s="70"/>
      <c r="J73" s="70"/>
      <c r="K73" s="70"/>
      <c r="L73" s="70"/>
      <c r="M73" s="70"/>
      <c r="N73" s="70"/>
      <c r="O73" s="70"/>
      <c r="P73" s="70"/>
      <c r="Q73" s="70"/>
      <c r="R73" s="70"/>
      <c r="S73" s="70"/>
      <c r="T73" s="71"/>
      <c r="U73" s="120">
        <f>U60+U61+U62+U63+U64+U65+U66+U67+U68+U69+U70+U71+U72</f>
        <v>5075638</v>
      </c>
      <c r="V73" s="121"/>
      <c r="W73" s="121"/>
      <c r="X73" s="121"/>
      <c r="Y73" s="122"/>
      <c r="Z73" s="120">
        <f>Z60+Z61+Z62+Z63+Z64+Z65+Z66+Z67+Z68+Z69+Z70+Z71+Z72</f>
        <v>1997875</v>
      </c>
      <c r="AA73" s="121"/>
      <c r="AB73" s="121"/>
      <c r="AC73" s="121"/>
      <c r="AD73" s="122"/>
      <c r="AE73" s="120">
        <f>AE70+AE71+AE72</f>
        <v>1567584</v>
      </c>
      <c r="AF73" s="121"/>
      <c r="AG73" s="121"/>
      <c r="AH73" s="122"/>
      <c r="AI73" s="120">
        <f t="shared" si="5"/>
        <v>7073513</v>
      </c>
      <c r="AJ73" s="121"/>
      <c r="AK73" s="121"/>
      <c r="AL73" s="121"/>
      <c r="AM73" s="122"/>
      <c r="AN73" s="120">
        <f>AN60+AN61+AN62+AN63+AN64+AN65+AN66+AN67+AN68+AN69+AN70+AN71+AN72</f>
        <v>5976842</v>
      </c>
      <c r="AO73" s="121"/>
      <c r="AP73" s="121"/>
      <c r="AQ73" s="121"/>
      <c r="AR73" s="122"/>
      <c r="AS73" s="120">
        <f>AS60+AS61+AS62+AS63+AS64+AS65+AS66+AS67+AS68+AS69+AS70+AS71+AS72</f>
        <v>1065419</v>
      </c>
      <c r="AT73" s="121"/>
      <c r="AU73" s="121"/>
      <c r="AV73" s="121"/>
      <c r="AW73" s="122"/>
      <c r="AX73" s="120">
        <f>AX70+AX71+AX72</f>
        <v>533719</v>
      </c>
      <c r="AY73" s="121"/>
      <c r="AZ73" s="121"/>
      <c r="BA73" s="122"/>
      <c r="BB73" s="120">
        <f>IF(ISNUMBER(AN73),AN73,0)+IF(ISNUMBER(AS73),AS73,0)</f>
        <v>7042261</v>
      </c>
      <c r="BC73" s="121"/>
      <c r="BD73" s="121"/>
      <c r="BE73" s="121"/>
      <c r="BF73" s="122"/>
      <c r="BG73" s="120">
        <f>BG60+BG61+BG62+BG63+BG64+BG65+BG66+BG67+BG68</f>
        <v>6076270</v>
      </c>
      <c r="BH73" s="121"/>
      <c r="BI73" s="121"/>
      <c r="BJ73" s="121"/>
      <c r="BK73" s="122"/>
      <c r="BL73" s="120">
        <f>BL60+BL61+BL62+BL63+BL64+BL65+BL66+BL67+BL69</f>
        <v>656000</v>
      </c>
      <c r="BM73" s="121"/>
      <c r="BN73" s="121"/>
      <c r="BO73" s="121"/>
      <c r="BP73" s="122"/>
      <c r="BQ73" s="120">
        <v>0</v>
      </c>
      <c r="BR73" s="121"/>
      <c r="BS73" s="121"/>
      <c r="BT73" s="122"/>
      <c r="BU73" s="120">
        <f t="shared" si="7"/>
        <v>6732270</v>
      </c>
      <c r="BV73" s="121"/>
      <c r="BW73" s="121"/>
      <c r="BX73" s="121"/>
      <c r="BY73" s="122"/>
      <c r="CC73" s="34"/>
    </row>
    <row r="74" spans="1:81" s="20" customFormat="1" ht="13" x14ac:dyDescent="0.3"/>
    <row r="75" spans="1:81" s="20" customFormat="1" ht="14.25" customHeight="1" x14ac:dyDescent="0.3">
      <c r="A75" s="135" t="s">
        <v>287</v>
      </c>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row>
    <row r="76" spans="1:81" s="20" customFormat="1" ht="15" customHeight="1" x14ac:dyDescent="0.3">
      <c r="A76" s="131" t="s">
        <v>250</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row>
    <row r="77" spans="1:81" s="25" customFormat="1" ht="23.15" customHeight="1" x14ac:dyDescent="0.25">
      <c r="A77" s="182" t="s">
        <v>118</v>
      </c>
      <c r="B77" s="183"/>
      <c r="C77" s="183"/>
      <c r="D77" s="183"/>
      <c r="E77" s="186"/>
      <c r="F77" s="73" t="s">
        <v>18</v>
      </c>
      <c r="G77" s="73"/>
      <c r="H77" s="73"/>
      <c r="I77" s="73"/>
      <c r="J77" s="73"/>
      <c r="K77" s="73"/>
      <c r="L77" s="73"/>
      <c r="M77" s="73"/>
      <c r="N77" s="73"/>
      <c r="O77" s="73"/>
      <c r="P77" s="73"/>
      <c r="Q77" s="73"/>
      <c r="R77" s="73"/>
      <c r="S77" s="73"/>
      <c r="T77" s="73"/>
      <c r="U77" s="55" t="s">
        <v>281</v>
      </c>
      <c r="V77" s="56"/>
      <c r="W77" s="56"/>
      <c r="X77" s="56"/>
      <c r="Y77" s="56"/>
      <c r="Z77" s="56"/>
      <c r="AA77" s="56"/>
      <c r="AB77" s="56"/>
      <c r="AC77" s="56"/>
      <c r="AD77" s="56"/>
      <c r="AE77" s="56"/>
      <c r="AF77" s="56"/>
      <c r="AG77" s="56"/>
      <c r="AH77" s="56"/>
      <c r="AI77" s="56"/>
      <c r="AJ77" s="56"/>
      <c r="AK77" s="56"/>
      <c r="AL77" s="56"/>
      <c r="AM77" s="57"/>
      <c r="AN77" s="55" t="s">
        <v>282</v>
      </c>
      <c r="AO77" s="56"/>
      <c r="AP77" s="56"/>
      <c r="AQ77" s="56"/>
      <c r="AR77" s="56"/>
      <c r="AS77" s="56"/>
      <c r="AT77" s="56"/>
      <c r="AU77" s="56"/>
      <c r="AV77" s="56"/>
      <c r="AW77" s="56"/>
      <c r="AX77" s="56"/>
      <c r="AY77" s="56"/>
      <c r="AZ77" s="56"/>
      <c r="BA77" s="56"/>
      <c r="BB77" s="56"/>
      <c r="BC77" s="56"/>
      <c r="BD77" s="56"/>
      <c r="BE77" s="56"/>
      <c r="BF77" s="57"/>
      <c r="BG77" s="55" t="s">
        <v>253</v>
      </c>
      <c r="BH77" s="56"/>
      <c r="BI77" s="56"/>
      <c r="BJ77" s="56"/>
      <c r="BK77" s="56"/>
      <c r="BL77" s="56"/>
      <c r="BM77" s="56"/>
      <c r="BN77" s="56"/>
      <c r="BO77" s="56"/>
      <c r="BP77" s="56"/>
      <c r="BQ77" s="56"/>
      <c r="BR77" s="56"/>
      <c r="BS77" s="56"/>
      <c r="BT77" s="56"/>
      <c r="BU77" s="56"/>
      <c r="BV77" s="56"/>
      <c r="BW77" s="56"/>
      <c r="BX77" s="56"/>
      <c r="BY77" s="57"/>
    </row>
    <row r="78" spans="1:81" s="25" customFormat="1" ht="26.15" customHeight="1" x14ac:dyDescent="0.25">
      <c r="A78" s="184"/>
      <c r="B78" s="185"/>
      <c r="C78" s="185"/>
      <c r="D78" s="185"/>
      <c r="E78" s="187"/>
      <c r="F78" s="73"/>
      <c r="G78" s="73"/>
      <c r="H78" s="73"/>
      <c r="I78" s="73"/>
      <c r="J78" s="73"/>
      <c r="K78" s="73"/>
      <c r="L78" s="73"/>
      <c r="M78" s="73"/>
      <c r="N78" s="73"/>
      <c r="O78" s="73"/>
      <c r="P78" s="73"/>
      <c r="Q78" s="73"/>
      <c r="R78" s="73"/>
      <c r="S78" s="73"/>
      <c r="T78" s="73"/>
      <c r="U78" s="55" t="s">
        <v>3</v>
      </c>
      <c r="V78" s="56"/>
      <c r="W78" s="56"/>
      <c r="X78" s="56"/>
      <c r="Y78" s="57"/>
      <c r="Z78" s="55" t="s">
        <v>2</v>
      </c>
      <c r="AA78" s="56"/>
      <c r="AB78" s="56"/>
      <c r="AC78" s="56"/>
      <c r="AD78" s="57"/>
      <c r="AE78" s="55" t="s">
        <v>115</v>
      </c>
      <c r="AF78" s="56"/>
      <c r="AG78" s="56"/>
      <c r="AH78" s="57"/>
      <c r="AI78" s="55" t="s">
        <v>4</v>
      </c>
      <c r="AJ78" s="56"/>
      <c r="AK78" s="56"/>
      <c r="AL78" s="56"/>
      <c r="AM78" s="57"/>
      <c r="AN78" s="55" t="s">
        <v>3</v>
      </c>
      <c r="AO78" s="56"/>
      <c r="AP78" s="56"/>
      <c r="AQ78" s="56"/>
      <c r="AR78" s="57"/>
      <c r="AS78" s="55" t="s">
        <v>2</v>
      </c>
      <c r="AT78" s="56"/>
      <c r="AU78" s="56"/>
      <c r="AV78" s="56"/>
      <c r="AW78" s="57"/>
      <c r="AX78" s="55" t="s">
        <v>115</v>
      </c>
      <c r="AY78" s="56"/>
      <c r="AZ78" s="56"/>
      <c r="BA78" s="57"/>
      <c r="BB78" s="55" t="s">
        <v>95</v>
      </c>
      <c r="BC78" s="56"/>
      <c r="BD78" s="56"/>
      <c r="BE78" s="56"/>
      <c r="BF78" s="57"/>
      <c r="BG78" s="55" t="s">
        <v>3</v>
      </c>
      <c r="BH78" s="56"/>
      <c r="BI78" s="56"/>
      <c r="BJ78" s="56"/>
      <c r="BK78" s="57"/>
      <c r="BL78" s="55" t="s">
        <v>2</v>
      </c>
      <c r="BM78" s="56"/>
      <c r="BN78" s="56"/>
      <c r="BO78" s="56"/>
      <c r="BP78" s="57"/>
      <c r="BQ78" s="55" t="s">
        <v>115</v>
      </c>
      <c r="BR78" s="56"/>
      <c r="BS78" s="56"/>
      <c r="BT78" s="57"/>
      <c r="BU78" s="73" t="s">
        <v>96</v>
      </c>
      <c r="BV78" s="73"/>
      <c r="BW78" s="73"/>
      <c r="BX78" s="73"/>
      <c r="BY78" s="73"/>
    </row>
    <row r="79" spans="1:81" s="25" customFormat="1" ht="15" customHeight="1" x14ac:dyDescent="0.25">
      <c r="A79" s="55">
        <v>1</v>
      </c>
      <c r="B79" s="56"/>
      <c r="C79" s="56"/>
      <c r="D79" s="56"/>
      <c r="E79" s="57"/>
      <c r="F79" s="55">
        <v>2</v>
      </c>
      <c r="G79" s="56"/>
      <c r="H79" s="56"/>
      <c r="I79" s="56"/>
      <c r="J79" s="56"/>
      <c r="K79" s="56"/>
      <c r="L79" s="56"/>
      <c r="M79" s="56"/>
      <c r="N79" s="56"/>
      <c r="O79" s="56"/>
      <c r="P79" s="56"/>
      <c r="Q79" s="56"/>
      <c r="R79" s="56"/>
      <c r="S79" s="56"/>
      <c r="T79" s="57"/>
      <c r="U79" s="55">
        <v>3</v>
      </c>
      <c r="V79" s="56"/>
      <c r="W79" s="56"/>
      <c r="X79" s="56"/>
      <c r="Y79" s="57"/>
      <c r="Z79" s="55">
        <v>4</v>
      </c>
      <c r="AA79" s="56"/>
      <c r="AB79" s="56"/>
      <c r="AC79" s="56"/>
      <c r="AD79" s="57"/>
      <c r="AE79" s="55">
        <v>5</v>
      </c>
      <c r="AF79" s="56"/>
      <c r="AG79" s="56"/>
      <c r="AH79" s="57"/>
      <c r="AI79" s="55">
        <v>6</v>
      </c>
      <c r="AJ79" s="56"/>
      <c r="AK79" s="56"/>
      <c r="AL79" s="56"/>
      <c r="AM79" s="57"/>
      <c r="AN79" s="55">
        <v>7</v>
      </c>
      <c r="AO79" s="56"/>
      <c r="AP79" s="56"/>
      <c r="AQ79" s="56"/>
      <c r="AR79" s="57"/>
      <c r="AS79" s="55">
        <v>8</v>
      </c>
      <c r="AT79" s="56"/>
      <c r="AU79" s="56"/>
      <c r="AV79" s="56"/>
      <c r="AW79" s="57"/>
      <c r="AX79" s="55">
        <v>9</v>
      </c>
      <c r="AY79" s="56"/>
      <c r="AZ79" s="56"/>
      <c r="BA79" s="57"/>
      <c r="BB79" s="55">
        <v>10</v>
      </c>
      <c r="BC79" s="56"/>
      <c r="BD79" s="56"/>
      <c r="BE79" s="56"/>
      <c r="BF79" s="57"/>
      <c r="BG79" s="55">
        <v>11</v>
      </c>
      <c r="BH79" s="56"/>
      <c r="BI79" s="56"/>
      <c r="BJ79" s="56"/>
      <c r="BK79" s="57"/>
      <c r="BL79" s="55">
        <v>12</v>
      </c>
      <c r="BM79" s="56"/>
      <c r="BN79" s="56"/>
      <c r="BO79" s="56"/>
      <c r="BP79" s="57"/>
      <c r="BQ79" s="55">
        <v>13</v>
      </c>
      <c r="BR79" s="56"/>
      <c r="BS79" s="56"/>
      <c r="BT79" s="57"/>
      <c r="BU79" s="73">
        <v>14</v>
      </c>
      <c r="BV79" s="73"/>
      <c r="BW79" s="73"/>
      <c r="BX79" s="73"/>
      <c r="BY79" s="73"/>
    </row>
    <row r="80" spans="1:81" s="25" customFormat="1" ht="13.5" hidden="1" customHeight="1" x14ac:dyDescent="0.25">
      <c r="A80" s="55" t="s">
        <v>63</v>
      </c>
      <c r="B80" s="56"/>
      <c r="C80" s="56"/>
      <c r="D80" s="56"/>
      <c r="E80" s="57"/>
      <c r="F80" s="55" t="s">
        <v>56</v>
      </c>
      <c r="G80" s="56"/>
      <c r="H80" s="56"/>
      <c r="I80" s="56"/>
      <c r="J80" s="56"/>
      <c r="K80" s="56"/>
      <c r="L80" s="56"/>
      <c r="M80" s="56"/>
      <c r="N80" s="56"/>
      <c r="O80" s="56"/>
      <c r="P80" s="56"/>
      <c r="Q80" s="56"/>
      <c r="R80" s="56"/>
      <c r="S80" s="56"/>
      <c r="T80" s="57"/>
      <c r="U80" s="55" t="s">
        <v>64</v>
      </c>
      <c r="V80" s="56"/>
      <c r="W80" s="56"/>
      <c r="X80" s="56"/>
      <c r="Y80" s="57"/>
      <c r="Z80" s="55" t="s">
        <v>65</v>
      </c>
      <c r="AA80" s="56"/>
      <c r="AB80" s="56"/>
      <c r="AC80" s="56"/>
      <c r="AD80" s="57"/>
      <c r="AE80" s="55" t="s">
        <v>90</v>
      </c>
      <c r="AF80" s="56"/>
      <c r="AG80" s="56"/>
      <c r="AH80" s="57"/>
      <c r="AI80" s="188" t="s">
        <v>169</v>
      </c>
      <c r="AJ80" s="189"/>
      <c r="AK80" s="189"/>
      <c r="AL80" s="189"/>
      <c r="AM80" s="190"/>
      <c r="AN80" s="55" t="s">
        <v>66</v>
      </c>
      <c r="AO80" s="56"/>
      <c r="AP80" s="56"/>
      <c r="AQ80" s="56"/>
      <c r="AR80" s="57"/>
      <c r="AS80" s="55" t="s">
        <v>67</v>
      </c>
      <c r="AT80" s="56"/>
      <c r="AU80" s="56"/>
      <c r="AV80" s="56"/>
      <c r="AW80" s="57"/>
      <c r="AX80" s="55" t="s">
        <v>91</v>
      </c>
      <c r="AY80" s="56"/>
      <c r="AZ80" s="56"/>
      <c r="BA80" s="57"/>
      <c r="BB80" s="188" t="s">
        <v>169</v>
      </c>
      <c r="BC80" s="189"/>
      <c r="BD80" s="189"/>
      <c r="BE80" s="189"/>
      <c r="BF80" s="190"/>
      <c r="BG80" s="55" t="s">
        <v>57</v>
      </c>
      <c r="BH80" s="56"/>
      <c r="BI80" s="56"/>
      <c r="BJ80" s="56"/>
      <c r="BK80" s="57"/>
      <c r="BL80" s="55" t="s">
        <v>58</v>
      </c>
      <c r="BM80" s="56"/>
      <c r="BN80" s="56"/>
      <c r="BO80" s="56"/>
      <c r="BP80" s="57"/>
      <c r="BQ80" s="55" t="s">
        <v>92</v>
      </c>
      <c r="BR80" s="56"/>
      <c r="BS80" s="56"/>
      <c r="BT80" s="57"/>
      <c r="BU80" s="203" t="s">
        <v>169</v>
      </c>
      <c r="BV80" s="203"/>
      <c r="BW80" s="203"/>
      <c r="BX80" s="203"/>
      <c r="BY80" s="203"/>
      <c r="CA80" s="25" t="s">
        <v>26</v>
      </c>
    </row>
    <row r="81" spans="1:79" s="27" customFormat="1" ht="12.75" customHeight="1" x14ac:dyDescent="0.25">
      <c r="A81" s="191"/>
      <c r="B81" s="192"/>
      <c r="C81" s="192"/>
      <c r="D81" s="192"/>
      <c r="E81" s="193"/>
      <c r="F81" s="191" t="s">
        <v>146</v>
      </c>
      <c r="G81" s="192"/>
      <c r="H81" s="192"/>
      <c r="I81" s="192"/>
      <c r="J81" s="192"/>
      <c r="K81" s="192"/>
      <c r="L81" s="192"/>
      <c r="M81" s="192"/>
      <c r="N81" s="192"/>
      <c r="O81" s="192"/>
      <c r="P81" s="192"/>
      <c r="Q81" s="192"/>
      <c r="R81" s="192"/>
      <c r="S81" s="192"/>
      <c r="T81" s="193"/>
      <c r="U81" s="200"/>
      <c r="V81" s="201"/>
      <c r="W81" s="201"/>
      <c r="X81" s="201"/>
      <c r="Y81" s="202"/>
      <c r="Z81" s="200"/>
      <c r="AA81" s="201"/>
      <c r="AB81" s="201"/>
      <c r="AC81" s="201"/>
      <c r="AD81" s="202"/>
      <c r="AE81" s="200"/>
      <c r="AF81" s="201"/>
      <c r="AG81" s="201"/>
      <c r="AH81" s="202"/>
      <c r="AI81" s="200">
        <f>IF(ISNUMBER(U81),U81,0)+IF(ISNUMBER(Z81),Z81,0)</f>
        <v>0</v>
      </c>
      <c r="AJ81" s="201"/>
      <c r="AK81" s="201"/>
      <c r="AL81" s="201"/>
      <c r="AM81" s="202"/>
      <c r="AN81" s="200"/>
      <c r="AO81" s="201"/>
      <c r="AP81" s="201"/>
      <c r="AQ81" s="201"/>
      <c r="AR81" s="202"/>
      <c r="AS81" s="200"/>
      <c r="AT81" s="201"/>
      <c r="AU81" s="201"/>
      <c r="AV81" s="201"/>
      <c r="AW81" s="202"/>
      <c r="AX81" s="200"/>
      <c r="AY81" s="201"/>
      <c r="AZ81" s="201"/>
      <c r="BA81" s="202"/>
      <c r="BB81" s="200">
        <f>IF(ISNUMBER(AN81),AN81,0)+IF(ISNUMBER(AS81),AS81,0)</f>
        <v>0</v>
      </c>
      <c r="BC81" s="201"/>
      <c r="BD81" s="201"/>
      <c r="BE81" s="201"/>
      <c r="BF81" s="202"/>
      <c r="BG81" s="200"/>
      <c r="BH81" s="201"/>
      <c r="BI81" s="201"/>
      <c r="BJ81" s="201"/>
      <c r="BK81" s="202"/>
      <c r="BL81" s="200"/>
      <c r="BM81" s="201"/>
      <c r="BN81" s="201"/>
      <c r="BO81" s="201"/>
      <c r="BP81" s="202"/>
      <c r="BQ81" s="200"/>
      <c r="BR81" s="201"/>
      <c r="BS81" s="201"/>
      <c r="BT81" s="202"/>
      <c r="BU81" s="200">
        <f>IF(ISNUMBER(BG81),BG81,0)+IF(ISNUMBER(BL81),BL81,0)</f>
        <v>0</v>
      </c>
      <c r="BV81" s="201"/>
      <c r="BW81" s="201"/>
      <c r="BX81" s="201"/>
      <c r="BY81" s="202"/>
      <c r="CA81" s="27" t="s">
        <v>27</v>
      </c>
    </row>
    <row r="82" spans="1:79" s="20" customFormat="1" ht="13" x14ac:dyDescent="0.3"/>
    <row r="83" spans="1:79" s="20" customFormat="1" ht="14.25" customHeight="1" x14ac:dyDescent="0.3">
      <c r="A83" s="135" t="s">
        <v>288</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row>
    <row r="84" spans="1:79" s="20" customFormat="1" ht="15" customHeight="1" x14ac:dyDescent="0.3">
      <c r="A84" s="131" t="s">
        <v>250</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row>
    <row r="85" spans="1:79" s="26" customFormat="1" ht="23.15" customHeight="1" x14ac:dyDescent="0.25">
      <c r="A85" s="155" t="s">
        <v>117</v>
      </c>
      <c r="B85" s="156"/>
      <c r="C85" s="156"/>
      <c r="D85" s="157"/>
      <c r="E85" s="155" t="s">
        <v>18</v>
      </c>
      <c r="F85" s="156"/>
      <c r="G85" s="156"/>
      <c r="H85" s="156"/>
      <c r="I85" s="156"/>
      <c r="J85" s="156"/>
      <c r="K85" s="156"/>
      <c r="L85" s="156"/>
      <c r="M85" s="156"/>
      <c r="N85" s="156"/>
      <c r="O85" s="156"/>
      <c r="P85" s="156"/>
      <c r="Q85" s="156"/>
      <c r="R85" s="156"/>
      <c r="S85" s="156"/>
      <c r="T85" s="156"/>
      <c r="U85" s="156"/>
      <c r="V85" s="156"/>
      <c r="W85" s="157"/>
      <c r="X85" s="80" t="s">
        <v>257</v>
      </c>
      <c r="Y85" s="81"/>
      <c r="Z85" s="81"/>
      <c r="AA85" s="81"/>
      <c r="AB85" s="81"/>
      <c r="AC85" s="81"/>
      <c r="AD85" s="81"/>
      <c r="AE85" s="81"/>
      <c r="AF85" s="81"/>
      <c r="AG85" s="81"/>
      <c r="AH85" s="81"/>
      <c r="AI85" s="81"/>
      <c r="AJ85" s="81"/>
      <c r="AK85" s="81"/>
      <c r="AL85" s="81"/>
      <c r="AM85" s="81"/>
      <c r="AN85" s="81"/>
      <c r="AO85" s="81"/>
      <c r="AP85" s="81"/>
      <c r="AQ85" s="82"/>
      <c r="AR85" s="77" t="s">
        <v>285</v>
      </c>
      <c r="AS85" s="77"/>
      <c r="AT85" s="77"/>
      <c r="AU85" s="77"/>
      <c r="AV85" s="77"/>
      <c r="AW85" s="77"/>
      <c r="AX85" s="77"/>
      <c r="AY85" s="77"/>
      <c r="AZ85" s="77"/>
      <c r="BA85" s="77"/>
      <c r="BB85" s="77"/>
      <c r="BC85" s="77"/>
      <c r="BD85" s="77"/>
      <c r="BE85" s="77"/>
      <c r="BF85" s="77"/>
      <c r="BG85" s="77"/>
      <c r="BH85" s="77"/>
      <c r="BI85" s="77"/>
      <c r="BJ85" s="77"/>
      <c r="BK85" s="77"/>
    </row>
    <row r="86" spans="1:79" s="26" customFormat="1" ht="48.75" customHeight="1" x14ac:dyDescent="0.25">
      <c r="A86" s="158"/>
      <c r="B86" s="159"/>
      <c r="C86" s="159"/>
      <c r="D86" s="160"/>
      <c r="E86" s="158"/>
      <c r="F86" s="159"/>
      <c r="G86" s="159"/>
      <c r="H86" s="159"/>
      <c r="I86" s="159"/>
      <c r="J86" s="159"/>
      <c r="K86" s="159"/>
      <c r="L86" s="159"/>
      <c r="M86" s="159"/>
      <c r="N86" s="159"/>
      <c r="O86" s="159"/>
      <c r="P86" s="159"/>
      <c r="Q86" s="159"/>
      <c r="R86" s="159"/>
      <c r="S86" s="159"/>
      <c r="T86" s="159"/>
      <c r="U86" s="159"/>
      <c r="V86" s="159"/>
      <c r="W86" s="160"/>
      <c r="X86" s="155" t="s">
        <v>3</v>
      </c>
      <c r="Y86" s="156"/>
      <c r="Z86" s="156"/>
      <c r="AA86" s="156"/>
      <c r="AB86" s="157"/>
      <c r="AC86" s="155" t="s">
        <v>2</v>
      </c>
      <c r="AD86" s="156"/>
      <c r="AE86" s="156"/>
      <c r="AF86" s="156"/>
      <c r="AG86" s="157"/>
      <c r="AH86" s="80" t="s">
        <v>115</v>
      </c>
      <c r="AI86" s="81"/>
      <c r="AJ86" s="81"/>
      <c r="AK86" s="81"/>
      <c r="AL86" s="82"/>
      <c r="AM86" s="80" t="s">
        <v>4</v>
      </c>
      <c r="AN86" s="81"/>
      <c r="AO86" s="81"/>
      <c r="AP86" s="81"/>
      <c r="AQ86" s="82"/>
      <c r="AR86" s="80" t="s">
        <v>3</v>
      </c>
      <c r="AS86" s="81"/>
      <c r="AT86" s="81"/>
      <c r="AU86" s="81"/>
      <c r="AV86" s="82"/>
      <c r="AW86" s="80" t="s">
        <v>2</v>
      </c>
      <c r="AX86" s="81"/>
      <c r="AY86" s="81"/>
      <c r="AZ86" s="81"/>
      <c r="BA86" s="82"/>
      <c r="BB86" s="80" t="s">
        <v>115</v>
      </c>
      <c r="BC86" s="81"/>
      <c r="BD86" s="81"/>
      <c r="BE86" s="81"/>
      <c r="BF86" s="82"/>
      <c r="BG86" s="80" t="s">
        <v>95</v>
      </c>
      <c r="BH86" s="81"/>
      <c r="BI86" s="81"/>
      <c r="BJ86" s="81"/>
      <c r="BK86" s="82"/>
    </row>
    <row r="87" spans="1:79" s="25" customFormat="1" ht="12.75" customHeight="1" x14ac:dyDescent="0.25">
      <c r="A87" s="55">
        <v>1</v>
      </c>
      <c r="B87" s="56"/>
      <c r="C87" s="56"/>
      <c r="D87" s="57"/>
      <c r="E87" s="55">
        <v>2</v>
      </c>
      <c r="F87" s="56"/>
      <c r="G87" s="56"/>
      <c r="H87" s="56"/>
      <c r="I87" s="56"/>
      <c r="J87" s="56"/>
      <c r="K87" s="56"/>
      <c r="L87" s="56"/>
      <c r="M87" s="56"/>
      <c r="N87" s="56"/>
      <c r="O87" s="56"/>
      <c r="P87" s="56"/>
      <c r="Q87" s="56"/>
      <c r="R87" s="56"/>
      <c r="S87" s="56"/>
      <c r="T87" s="56"/>
      <c r="U87" s="56"/>
      <c r="V87" s="56"/>
      <c r="W87" s="57"/>
      <c r="X87" s="55">
        <v>3</v>
      </c>
      <c r="Y87" s="56"/>
      <c r="Z87" s="56"/>
      <c r="AA87" s="56"/>
      <c r="AB87" s="57"/>
      <c r="AC87" s="55">
        <v>4</v>
      </c>
      <c r="AD87" s="56"/>
      <c r="AE87" s="56"/>
      <c r="AF87" s="56"/>
      <c r="AG87" s="57"/>
      <c r="AH87" s="55">
        <v>5</v>
      </c>
      <c r="AI87" s="56"/>
      <c r="AJ87" s="56"/>
      <c r="AK87" s="56"/>
      <c r="AL87" s="57"/>
      <c r="AM87" s="55">
        <v>6</v>
      </c>
      <c r="AN87" s="56"/>
      <c r="AO87" s="56"/>
      <c r="AP87" s="56"/>
      <c r="AQ87" s="57"/>
      <c r="AR87" s="55">
        <v>7</v>
      </c>
      <c r="AS87" s="56"/>
      <c r="AT87" s="56"/>
      <c r="AU87" s="56"/>
      <c r="AV87" s="57"/>
      <c r="AW87" s="55">
        <v>8</v>
      </c>
      <c r="AX87" s="56"/>
      <c r="AY87" s="56"/>
      <c r="AZ87" s="56"/>
      <c r="BA87" s="57"/>
      <c r="BB87" s="55">
        <v>9</v>
      </c>
      <c r="BC87" s="56"/>
      <c r="BD87" s="56"/>
      <c r="BE87" s="56"/>
      <c r="BF87" s="57"/>
      <c r="BG87" s="55">
        <v>10</v>
      </c>
      <c r="BH87" s="56"/>
      <c r="BI87" s="56"/>
      <c r="BJ87" s="56"/>
      <c r="BK87" s="57"/>
    </row>
    <row r="88" spans="1:79" s="20" customFormat="1" ht="12.75" hidden="1" customHeight="1" x14ac:dyDescent="0.3">
      <c r="A88" s="46" t="s">
        <v>63</v>
      </c>
      <c r="B88" s="47"/>
      <c r="C88" s="47"/>
      <c r="D88" s="48"/>
      <c r="E88" s="46" t="s">
        <v>56</v>
      </c>
      <c r="F88" s="47"/>
      <c r="G88" s="47"/>
      <c r="H88" s="47"/>
      <c r="I88" s="47"/>
      <c r="J88" s="47"/>
      <c r="K88" s="47"/>
      <c r="L88" s="47"/>
      <c r="M88" s="47"/>
      <c r="N88" s="47"/>
      <c r="O88" s="47"/>
      <c r="P88" s="47"/>
      <c r="Q88" s="47"/>
      <c r="R88" s="47"/>
      <c r="S88" s="47"/>
      <c r="T88" s="47"/>
      <c r="U88" s="47"/>
      <c r="V88" s="47"/>
      <c r="W88" s="48"/>
      <c r="X88" s="197" t="s">
        <v>59</v>
      </c>
      <c r="Y88" s="198"/>
      <c r="Z88" s="198"/>
      <c r="AA88" s="198"/>
      <c r="AB88" s="199"/>
      <c r="AC88" s="197" t="s">
        <v>60</v>
      </c>
      <c r="AD88" s="198"/>
      <c r="AE88" s="198"/>
      <c r="AF88" s="198"/>
      <c r="AG88" s="199"/>
      <c r="AH88" s="46" t="s">
        <v>93</v>
      </c>
      <c r="AI88" s="47"/>
      <c r="AJ88" s="47"/>
      <c r="AK88" s="47"/>
      <c r="AL88" s="48"/>
      <c r="AM88" s="132" t="s">
        <v>170</v>
      </c>
      <c r="AN88" s="133"/>
      <c r="AO88" s="133"/>
      <c r="AP88" s="133"/>
      <c r="AQ88" s="134"/>
      <c r="AR88" s="46" t="s">
        <v>61</v>
      </c>
      <c r="AS88" s="47"/>
      <c r="AT88" s="47"/>
      <c r="AU88" s="47"/>
      <c r="AV88" s="48"/>
      <c r="AW88" s="46" t="s">
        <v>62</v>
      </c>
      <c r="AX88" s="47"/>
      <c r="AY88" s="47"/>
      <c r="AZ88" s="47"/>
      <c r="BA88" s="48"/>
      <c r="BB88" s="46" t="s">
        <v>94</v>
      </c>
      <c r="BC88" s="47"/>
      <c r="BD88" s="47"/>
      <c r="BE88" s="47"/>
      <c r="BF88" s="48"/>
      <c r="BG88" s="132" t="s">
        <v>170</v>
      </c>
      <c r="BH88" s="133"/>
      <c r="BI88" s="133"/>
      <c r="BJ88" s="133"/>
      <c r="BK88" s="134"/>
      <c r="CA88" s="20" t="s">
        <v>28</v>
      </c>
    </row>
    <row r="89" spans="1:79" s="21" customFormat="1" ht="12.75" customHeight="1" x14ac:dyDescent="0.25">
      <c r="A89" s="46">
        <v>2111</v>
      </c>
      <c r="B89" s="47"/>
      <c r="C89" s="47"/>
      <c r="D89" s="48"/>
      <c r="E89" s="49" t="s">
        <v>178</v>
      </c>
      <c r="F89" s="50"/>
      <c r="G89" s="50"/>
      <c r="H89" s="50"/>
      <c r="I89" s="50"/>
      <c r="J89" s="50"/>
      <c r="K89" s="50"/>
      <c r="L89" s="50"/>
      <c r="M89" s="50"/>
      <c r="N89" s="50"/>
      <c r="O89" s="50"/>
      <c r="P89" s="50"/>
      <c r="Q89" s="50"/>
      <c r="R89" s="50"/>
      <c r="S89" s="50"/>
      <c r="T89" s="50"/>
      <c r="U89" s="50"/>
      <c r="V89" s="50"/>
      <c r="W89" s="51"/>
      <c r="X89" s="52">
        <v>3888615</v>
      </c>
      <c r="Y89" s="53"/>
      <c r="Z89" s="53"/>
      <c r="AA89" s="53"/>
      <c r="AB89" s="54"/>
      <c r="AC89" s="52">
        <v>316400</v>
      </c>
      <c r="AD89" s="53"/>
      <c r="AE89" s="53"/>
      <c r="AF89" s="53"/>
      <c r="AG89" s="54"/>
      <c r="AH89" s="52">
        <v>0</v>
      </c>
      <c r="AI89" s="53"/>
      <c r="AJ89" s="53"/>
      <c r="AK89" s="53"/>
      <c r="AL89" s="54"/>
      <c r="AM89" s="52">
        <f t="shared" ref="AM89:AM102" si="8">IF(ISNUMBER(X89),X89,0)+IF(ISNUMBER(AC89),AC89,0)</f>
        <v>4205015</v>
      </c>
      <c r="AN89" s="53"/>
      <c r="AO89" s="53"/>
      <c r="AP89" s="53"/>
      <c r="AQ89" s="54"/>
      <c r="AR89" s="52">
        <v>3900720</v>
      </c>
      <c r="AS89" s="53"/>
      <c r="AT89" s="53"/>
      <c r="AU89" s="53"/>
      <c r="AV89" s="54"/>
      <c r="AW89" s="52">
        <v>316400</v>
      </c>
      <c r="AX89" s="53"/>
      <c r="AY89" s="53"/>
      <c r="AZ89" s="53"/>
      <c r="BA89" s="54"/>
      <c r="BB89" s="52">
        <v>0</v>
      </c>
      <c r="BC89" s="53"/>
      <c r="BD89" s="53"/>
      <c r="BE89" s="53"/>
      <c r="BF89" s="54"/>
      <c r="BG89" s="68">
        <f t="shared" ref="BG89:BG102" si="9">IF(ISNUMBER(AR89),AR89,0)+IF(ISNUMBER(AW89),AW89,0)</f>
        <v>4217120</v>
      </c>
      <c r="BH89" s="68"/>
      <c r="BI89" s="68"/>
      <c r="BJ89" s="68"/>
      <c r="BK89" s="68"/>
      <c r="CA89" s="21" t="s">
        <v>29</v>
      </c>
    </row>
    <row r="90" spans="1:79" s="21" customFormat="1" ht="12.75" customHeight="1" x14ac:dyDescent="0.25">
      <c r="A90" s="46">
        <v>2120</v>
      </c>
      <c r="B90" s="47"/>
      <c r="C90" s="47"/>
      <c r="D90" s="48"/>
      <c r="E90" s="49" t="s">
        <v>179</v>
      </c>
      <c r="F90" s="50"/>
      <c r="G90" s="50"/>
      <c r="H90" s="50"/>
      <c r="I90" s="50"/>
      <c r="J90" s="50"/>
      <c r="K90" s="50"/>
      <c r="L90" s="50"/>
      <c r="M90" s="50"/>
      <c r="N90" s="50"/>
      <c r="O90" s="50"/>
      <c r="P90" s="50"/>
      <c r="Q90" s="50"/>
      <c r="R90" s="50"/>
      <c r="S90" s="50"/>
      <c r="T90" s="50"/>
      <c r="U90" s="50"/>
      <c r="V90" s="50"/>
      <c r="W90" s="51"/>
      <c r="X90" s="52">
        <v>855495</v>
      </c>
      <c r="Y90" s="53"/>
      <c r="Z90" s="53"/>
      <c r="AA90" s="53"/>
      <c r="AB90" s="54"/>
      <c r="AC90" s="52">
        <v>69600</v>
      </c>
      <c r="AD90" s="53"/>
      <c r="AE90" s="53"/>
      <c r="AF90" s="53"/>
      <c r="AG90" s="54"/>
      <c r="AH90" s="52">
        <v>0</v>
      </c>
      <c r="AI90" s="53"/>
      <c r="AJ90" s="53"/>
      <c r="AK90" s="53"/>
      <c r="AL90" s="54"/>
      <c r="AM90" s="52">
        <f t="shared" si="8"/>
        <v>925095</v>
      </c>
      <c r="AN90" s="53"/>
      <c r="AO90" s="53"/>
      <c r="AP90" s="53"/>
      <c r="AQ90" s="54"/>
      <c r="AR90" s="52">
        <v>858158</v>
      </c>
      <c r="AS90" s="53"/>
      <c r="AT90" s="53"/>
      <c r="AU90" s="53"/>
      <c r="AV90" s="54"/>
      <c r="AW90" s="52">
        <v>69600</v>
      </c>
      <c r="AX90" s="53"/>
      <c r="AY90" s="53"/>
      <c r="AZ90" s="53"/>
      <c r="BA90" s="54"/>
      <c r="BB90" s="52">
        <v>0</v>
      </c>
      <c r="BC90" s="53"/>
      <c r="BD90" s="53"/>
      <c r="BE90" s="53"/>
      <c r="BF90" s="54"/>
      <c r="BG90" s="68">
        <f t="shared" si="9"/>
        <v>927758</v>
      </c>
      <c r="BH90" s="68"/>
      <c r="BI90" s="68"/>
      <c r="BJ90" s="68"/>
      <c r="BK90" s="68"/>
    </row>
    <row r="91" spans="1:79" s="21" customFormat="1" ht="12.75" customHeight="1" x14ac:dyDescent="0.25">
      <c r="A91" s="46">
        <v>2210</v>
      </c>
      <c r="B91" s="47"/>
      <c r="C91" s="47"/>
      <c r="D91" s="48"/>
      <c r="E91" s="49" t="s">
        <v>180</v>
      </c>
      <c r="F91" s="50"/>
      <c r="G91" s="50"/>
      <c r="H91" s="50"/>
      <c r="I91" s="50"/>
      <c r="J91" s="50"/>
      <c r="K91" s="50"/>
      <c r="L91" s="50"/>
      <c r="M91" s="50"/>
      <c r="N91" s="50"/>
      <c r="O91" s="50"/>
      <c r="P91" s="50"/>
      <c r="Q91" s="50"/>
      <c r="R91" s="50"/>
      <c r="S91" s="50"/>
      <c r="T91" s="50"/>
      <c r="U91" s="50"/>
      <c r="V91" s="50"/>
      <c r="W91" s="51"/>
      <c r="X91" s="52">
        <v>228000</v>
      </c>
      <c r="Y91" s="53"/>
      <c r="Z91" s="53"/>
      <c r="AA91" s="53"/>
      <c r="AB91" s="54"/>
      <c r="AC91" s="52">
        <v>50000</v>
      </c>
      <c r="AD91" s="53"/>
      <c r="AE91" s="53"/>
      <c r="AF91" s="53"/>
      <c r="AG91" s="54"/>
      <c r="AH91" s="52">
        <v>0</v>
      </c>
      <c r="AI91" s="53"/>
      <c r="AJ91" s="53"/>
      <c r="AK91" s="53"/>
      <c r="AL91" s="54"/>
      <c r="AM91" s="52">
        <f t="shared" si="8"/>
        <v>278000</v>
      </c>
      <c r="AN91" s="53"/>
      <c r="AO91" s="53"/>
      <c r="AP91" s="53"/>
      <c r="AQ91" s="54"/>
      <c r="AR91" s="52">
        <v>250000</v>
      </c>
      <c r="AS91" s="53"/>
      <c r="AT91" s="53"/>
      <c r="AU91" s="53"/>
      <c r="AV91" s="54"/>
      <c r="AW91" s="52">
        <v>50000</v>
      </c>
      <c r="AX91" s="53"/>
      <c r="AY91" s="53"/>
      <c r="AZ91" s="53"/>
      <c r="BA91" s="54"/>
      <c r="BB91" s="52">
        <v>0</v>
      </c>
      <c r="BC91" s="53"/>
      <c r="BD91" s="53"/>
      <c r="BE91" s="53"/>
      <c r="BF91" s="54"/>
      <c r="BG91" s="68">
        <f t="shared" si="9"/>
        <v>300000</v>
      </c>
      <c r="BH91" s="68"/>
      <c r="BI91" s="68"/>
      <c r="BJ91" s="68"/>
      <c r="BK91" s="68"/>
    </row>
    <row r="92" spans="1:79" s="21" customFormat="1" ht="12.75" customHeight="1" x14ac:dyDescent="0.25">
      <c r="A92" s="46">
        <v>2240</v>
      </c>
      <c r="B92" s="47"/>
      <c r="C92" s="47"/>
      <c r="D92" s="48"/>
      <c r="E92" s="49" t="s">
        <v>181</v>
      </c>
      <c r="F92" s="50"/>
      <c r="G92" s="50"/>
      <c r="H92" s="50"/>
      <c r="I92" s="50"/>
      <c r="J92" s="50"/>
      <c r="K92" s="50"/>
      <c r="L92" s="50"/>
      <c r="M92" s="50"/>
      <c r="N92" s="50"/>
      <c r="O92" s="50"/>
      <c r="P92" s="50"/>
      <c r="Q92" s="50"/>
      <c r="R92" s="50"/>
      <c r="S92" s="50"/>
      <c r="T92" s="50"/>
      <c r="U92" s="50"/>
      <c r="V92" s="50"/>
      <c r="W92" s="51"/>
      <c r="X92" s="52">
        <v>360000</v>
      </c>
      <c r="Y92" s="53"/>
      <c r="Z92" s="53"/>
      <c r="AA92" s="53"/>
      <c r="AB92" s="54"/>
      <c r="AC92" s="52">
        <v>24600</v>
      </c>
      <c r="AD92" s="53"/>
      <c r="AE92" s="53"/>
      <c r="AF92" s="53"/>
      <c r="AG92" s="54"/>
      <c r="AH92" s="52">
        <v>0</v>
      </c>
      <c r="AI92" s="53"/>
      <c r="AJ92" s="53"/>
      <c r="AK92" s="53"/>
      <c r="AL92" s="54"/>
      <c r="AM92" s="52">
        <f t="shared" si="8"/>
        <v>384600</v>
      </c>
      <c r="AN92" s="53"/>
      <c r="AO92" s="53"/>
      <c r="AP92" s="53"/>
      <c r="AQ92" s="54"/>
      <c r="AR92" s="52">
        <v>365000</v>
      </c>
      <c r="AS92" s="53"/>
      <c r="AT92" s="53"/>
      <c r="AU92" s="53"/>
      <c r="AV92" s="54"/>
      <c r="AW92" s="52">
        <v>24600</v>
      </c>
      <c r="AX92" s="53"/>
      <c r="AY92" s="53"/>
      <c r="AZ92" s="53"/>
      <c r="BA92" s="54"/>
      <c r="BB92" s="52">
        <v>0</v>
      </c>
      <c r="BC92" s="53"/>
      <c r="BD92" s="53"/>
      <c r="BE92" s="53"/>
      <c r="BF92" s="54"/>
      <c r="BG92" s="68">
        <f t="shared" si="9"/>
        <v>389600</v>
      </c>
      <c r="BH92" s="68"/>
      <c r="BI92" s="68"/>
      <c r="BJ92" s="68"/>
      <c r="BK92" s="68"/>
    </row>
    <row r="93" spans="1:79" s="21" customFormat="1" ht="12.75" customHeight="1" x14ac:dyDescent="0.25">
      <c r="A93" s="46">
        <v>2271</v>
      </c>
      <c r="B93" s="47"/>
      <c r="C93" s="47"/>
      <c r="D93" s="48"/>
      <c r="E93" s="49" t="s">
        <v>182</v>
      </c>
      <c r="F93" s="50"/>
      <c r="G93" s="50"/>
      <c r="H93" s="50"/>
      <c r="I93" s="50"/>
      <c r="J93" s="50"/>
      <c r="K93" s="50"/>
      <c r="L93" s="50"/>
      <c r="M93" s="50"/>
      <c r="N93" s="50"/>
      <c r="O93" s="50"/>
      <c r="P93" s="50"/>
      <c r="Q93" s="50"/>
      <c r="R93" s="50"/>
      <c r="S93" s="50"/>
      <c r="T93" s="50"/>
      <c r="U93" s="50"/>
      <c r="V93" s="50"/>
      <c r="W93" s="51"/>
      <c r="X93" s="52">
        <v>540346</v>
      </c>
      <c r="Y93" s="53"/>
      <c r="Z93" s="53"/>
      <c r="AA93" s="53"/>
      <c r="AB93" s="54"/>
      <c r="AC93" s="52">
        <v>96400</v>
      </c>
      <c r="AD93" s="53"/>
      <c r="AE93" s="53"/>
      <c r="AF93" s="53"/>
      <c r="AG93" s="54"/>
      <c r="AH93" s="52">
        <v>0</v>
      </c>
      <c r="AI93" s="53"/>
      <c r="AJ93" s="53"/>
      <c r="AK93" s="53"/>
      <c r="AL93" s="54"/>
      <c r="AM93" s="52">
        <f t="shared" si="8"/>
        <v>636746</v>
      </c>
      <c r="AN93" s="53"/>
      <c r="AO93" s="53"/>
      <c r="AP93" s="53"/>
      <c r="AQ93" s="54"/>
      <c r="AR93" s="52">
        <v>545000</v>
      </c>
      <c r="AS93" s="53"/>
      <c r="AT93" s="53"/>
      <c r="AU93" s="53"/>
      <c r="AV93" s="54"/>
      <c r="AW93" s="52">
        <v>96400</v>
      </c>
      <c r="AX93" s="53"/>
      <c r="AY93" s="53"/>
      <c r="AZ93" s="53"/>
      <c r="BA93" s="54"/>
      <c r="BB93" s="52">
        <v>0</v>
      </c>
      <c r="BC93" s="53"/>
      <c r="BD93" s="53"/>
      <c r="BE93" s="53"/>
      <c r="BF93" s="54"/>
      <c r="BG93" s="68">
        <f t="shared" si="9"/>
        <v>641400</v>
      </c>
      <c r="BH93" s="68"/>
      <c r="BI93" s="68"/>
      <c r="BJ93" s="68"/>
      <c r="BK93" s="68"/>
    </row>
    <row r="94" spans="1:79" s="21" customFormat="1" ht="12.75" customHeight="1" x14ac:dyDescent="0.25">
      <c r="A94" s="46">
        <v>2272</v>
      </c>
      <c r="B94" s="47"/>
      <c r="C94" s="47"/>
      <c r="D94" s="48"/>
      <c r="E94" s="49" t="s">
        <v>183</v>
      </c>
      <c r="F94" s="50"/>
      <c r="G94" s="50"/>
      <c r="H94" s="50"/>
      <c r="I94" s="50"/>
      <c r="J94" s="50"/>
      <c r="K94" s="50"/>
      <c r="L94" s="50"/>
      <c r="M94" s="50"/>
      <c r="N94" s="50"/>
      <c r="O94" s="50"/>
      <c r="P94" s="50"/>
      <c r="Q94" s="50"/>
      <c r="R94" s="50"/>
      <c r="S94" s="50"/>
      <c r="T94" s="50"/>
      <c r="U94" s="50"/>
      <c r="V94" s="50"/>
      <c r="W94" s="51"/>
      <c r="X94" s="52">
        <v>11409</v>
      </c>
      <c r="Y94" s="53"/>
      <c r="Z94" s="53"/>
      <c r="AA94" s="53"/>
      <c r="AB94" s="54"/>
      <c r="AC94" s="52">
        <v>10700</v>
      </c>
      <c r="AD94" s="53"/>
      <c r="AE94" s="53"/>
      <c r="AF94" s="53"/>
      <c r="AG94" s="54"/>
      <c r="AH94" s="52">
        <v>0</v>
      </c>
      <c r="AI94" s="53"/>
      <c r="AJ94" s="53"/>
      <c r="AK94" s="53"/>
      <c r="AL94" s="54"/>
      <c r="AM94" s="52">
        <f t="shared" si="8"/>
        <v>22109</v>
      </c>
      <c r="AN94" s="53"/>
      <c r="AO94" s="53"/>
      <c r="AP94" s="53"/>
      <c r="AQ94" s="54"/>
      <c r="AR94" s="52">
        <v>12000</v>
      </c>
      <c r="AS94" s="53"/>
      <c r="AT94" s="53"/>
      <c r="AU94" s="53"/>
      <c r="AV94" s="54"/>
      <c r="AW94" s="52">
        <v>10700</v>
      </c>
      <c r="AX94" s="53"/>
      <c r="AY94" s="53"/>
      <c r="AZ94" s="53"/>
      <c r="BA94" s="54"/>
      <c r="BB94" s="52">
        <v>0</v>
      </c>
      <c r="BC94" s="53"/>
      <c r="BD94" s="53"/>
      <c r="BE94" s="53"/>
      <c r="BF94" s="54"/>
      <c r="BG94" s="68">
        <f t="shared" si="9"/>
        <v>22700</v>
      </c>
      <c r="BH94" s="68"/>
      <c r="BI94" s="68"/>
      <c r="BJ94" s="68"/>
      <c r="BK94" s="68"/>
    </row>
    <row r="95" spans="1:79" s="21" customFormat="1" ht="16" customHeight="1" x14ac:dyDescent="0.25">
      <c r="A95" s="46">
        <v>2273</v>
      </c>
      <c r="B95" s="47"/>
      <c r="C95" s="47"/>
      <c r="D95" s="48"/>
      <c r="E95" s="49" t="s">
        <v>184</v>
      </c>
      <c r="F95" s="50"/>
      <c r="G95" s="50"/>
      <c r="H95" s="50"/>
      <c r="I95" s="50"/>
      <c r="J95" s="50"/>
      <c r="K95" s="50"/>
      <c r="L95" s="50"/>
      <c r="M95" s="50"/>
      <c r="N95" s="50"/>
      <c r="O95" s="50"/>
      <c r="P95" s="50"/>
      <c r="Q95" s="50"/>
      <c r="R95" s="50"/>
      <c r="S95" s="50"/>
      <c r="T95" s="50"/>
      <c r="U95" s="50"/>
      <c r="V95" s="50"/>
      <c r="W95" s="51"/>
      <c r="X95" s="52">
        <v>196616</v>
      </c>
      <c r="Y95" s="53"/>
      <c r="Z95" s="53"/>
      <c r="AA95" s="53"/>
      <c r="AB95" s="54"/>
      <c r="AC95" s="52">
        <v>86200</v>
      </c>
      <c r="AD95" s="53"/>
      <c r="AE95" s="53"/>
      <c r="AF95" s="53"/>
      <c r="AG95" s="54"/>
      <c r="AH95" s="52">
        <v>0</v>
      </c>
      <c r="AI95" s="53"/>
      <c r="AJ95" s="53"/>
      <c r="AK95" s="53"/>
      <c r="AL95" s="54"/>
      <c r="AM95" s="52">
        <f t="shared" si="8"/>
        <v>282816</v>
      </c>
      <c r="AN95" s="53"/>
      <c r="AO95" s="53"/>
      <c r="AP95" s="53"/>
      <c r="AQ95" s="54"/>
      <c r="AR95" s="52">
        <v>200000</v>
      </c>
      <c r="AS95" s="53"/>
      <c r="AT95" s="53"/>
      <c r="AU95" s="53"/>
      <c r="AV95" s="54"/>
      <c r="AW95" s="52">
        <v>86200</v>
      </c>
      <c r="AX95" s="53"/>
      <c r="AY95" s="53"/>
      <c r="AZ95" s="53"/>
      <c r="BA95" s="54"/>
      <c r="BB95" s="52">
        <v>0</v>
      </c>
      <c r="BC95" s="53"/>
      <c r="BD95" s="53"/>
      <c r="BE95" s="53"/>
      <c r="BF95" s="54"/>
      <c r="BG95" s="68">
        <f t="shared" si="9"/>
        <v>286200</v>
      </c>
      <c r="BH95" s="68"/>
      <c r="BI95" s="68"/>
      <c r="BJ95" s="68"/>
      <c r="BK95" s="68"/>
    </row>
    <row r="96" spans="1:79" s="21" customFormat="1" ht="27.65" customHeight="1" x14ac:dyDescent="0.25">
      <c r="A96" s="46">
        <v>2275</v>
      </c>
      <c r="B96" s="47"/>
      <c r="C96" s="47"/>
      <c r="D96" s="48"/>
      <c r="E96" s="49" t="s">
        <v>185</v>
      </c>
      <c r="F96" s="50"/>
      <c r="G96" s="50"/>
      <c r="H96" s="50"/>
      <c r="I96" s="50"/>
      <c r="J96" s="50"/>
      <c r="K96" s="50"/>
      <c r="L96" s="50"/>
      <c r="M96" s="50"/>
      <c r="N96" s="50"/>
      <c r="O96" s="50"/>
      <c r="P96" s="50"/>
      <c r="Q96" s="50"/>
      <c r="R96" s="50"/>
      <c r="S96" s="50"/>
      <c r="T96" s="50"/>
      <c r="U96" s="50"/>
      <c r="V96" s="50"/>
      <c r="W96" s="51"/>
      <c r="X96" s="52">
        <v>3675</v>
      </c>
      <c r="Y96" s="53"/>
      <c r="Z96" s="53"/>
      <c r="AA96" s="53"/>
      <c r="AB96" s="54"/>
      <c r="AC96" s="52">
        <v>1100</v>
      </c>
      <c r="AD96" s="53"/>
      <c r="AE96" s="53"/>
      <c r="AF96" s="53"/>
      <c r="AG96" s="54"/>
      <c r="AH96" s="52">
        <v>0</v>
      </c>
      <c r="AI96" s="53"/>
      <c r="AJ96" s="53"/>
      <c r="AK96" s="53"/>
      <c r="AL96" s="54"/>
      <c r="AM96" s="52">
        <f t="shared" si="8"/>
        <v>4775</v>
      </c>
      <c r="AN96" s="53"/>
      <c r="AO96" s="53"/>
      <c r="AP96" s="53"/>
      <c r="AQ96" s="54"/>
      <c r="AR96" s="52">
        <v>6435</v>
      </c>
      <c r="AS96" s="53"/>
      <c r="AT96" s="53"/>
      <c r="AU96" s="53"/>
      <c r="AV96" s="54"/>
      <c r="AW96" s="52">
        <v>1100</v>
      </c>
      <c r="AX96" s="53"/>
      <c r="AY96" s="53"/>
      <c r="AZ96" s="53"/>
      <c r="BA96" s="54"/>
      <c r="BB96" s="52">
        <v>0</v>
      </c>
      <c r="BC96" s="53"/>
      <c r="BD96" s="53"/>
      <c r="BE96" s="53"/>
      <c r="BF96" s="54"/>
      <c r="BG96" s="68">
        <f t="shared" si="9"/>
        <v>7535</v>
      </c>
      <c r="BH96" s="68"/>
      <c r="BI96" s="68"/>
      <c r="BJ96" s="68"/>
      <c r="BK96" s="68"/>
    </row>
    <row r="97" spans="1:79" s="21" customFormat="1" ht="25" customHeight="1" x14ac:dyDescent="0.25">
      <c r="A97" s="46">
        <v>2282</v>
      </c>
      <c r="B97" s="47"/>
      <c r="C97" s="47"/>
      <c r="D97" s="48"/>
      <c r="E97" s="49" t="s">
        <v>186</v>
      </c>
      <c r="F97" s="50"/>
      <c r="G97" s="50"/>
      <c r="H97" s="50"/>
      <c r="I97" s="50"/>
      <c r="J97" s="50"/>
      <c r="K97" s="50"/>
      <c r="L97" s="50"/>
      <c r="M97" s="50"/>
      <c r="N97" s="50"/>
      <c r="O97" s="50"/>
      <c r="P97" s="50"/>
      <c r="Q97" s="50"/>
      <c r="R97" s="50"/>
      <c r="S97" s="50"/>
      <c r="T97" s="50"/>
      <c r="U97" s="50"/>
      <c r="V97" s="50"/>
      <c r="W97" s="51"/>
      <c r="X97" s="52">
        <v>6000</v>
      </c>
      <c r="Y97" s="53"/>
      <c r="Z97" s="53"/>
      <c r="AA97" s="53"/>
      <c r="AB97" s="54"/>
      <c r="AC97" s="52">
        <v>0</v>
      </c>
      <c r="AD97" s="53"/>
      <c r="AE97" s="53"/>
      <c r="AF97" s="53"/>
      <c r="AG97" s="54"/>
      <c r="AH97" s="52">
        <v>0</v>
      </c>
      <c r="AI97" s="53"/>
      <c r="AJ97" s="53"/>
      <c r="AK97" s="53"/>
      <c r="AL97" s="54"/>
      <c r="AM97" s="52">
        <f t="shared" si="8"/>
        <v>6000</v>
      </c>
      <c r="AN97" s="53"/>
      <c r="AO97" s="53"/>
      <c r="AP97" s="53"/>
      <c r="AQ97" s="54"/>
      <c r="AR97" s="52">
        <v>6000</v>
      </c>
      <c r="AS97" s="53"/>
      <c r="AT97" s="53"/>
      <c r="AU97" s="53"/>
      <c r="AV97" s="54"/>
      <c r="AW97" s="52">
        <v>0</v>
      </c>
      <c r="AX97" s="53"/>
      <c r="AY97" s="53"/>
      <c r="AZ97" s="53"/>
      <c r="BA97" s="54"/>
      <c r="BB97" s="52">
        <v>0</v>
      </c>
      <c r="BC97" s="53"/>
      <c r="BD97" s="53"/>
      <c r="BE97" s="53"/>
      <c r="BF97" s="54"/>
      <c r="BG97" s="68">
        <f t="shared" si="9"/>
        <v>6000</v>
      </c>
      <c r="BH97" s="68"/>
      <c r="BI97" s="68"/>
      <c r="BJ97" s="68"/>
      <c r="BK97" s="68"/>
    </row>
    <row r="98" spans="1:79" s="21" customFormat="1" ht="12.75" customHeight="1" x14ac:dyDescent="0.25">
      <c r="A98" s="46">
        <v>2800</v>
      </c>
      <c r="B98" s="47"/>
      <c r="C98" s="47"/>
      <c r="D98" s="48"/>
      <c r="E98" s="49" t="s">
        <v>187</v>
      </c>
      <c r="F98" s="50"/>
      <c r="G98" s="50"/>
      <c r="H98" s="50"/>
      <c r="I98" s="50"/>
      <c r="J98" s="50"/>
      <c r="K98" s="50"/>
      <c r="L98" s="50"/>
      <c r="M98" s="50"/>
      <c r="N98" s="50"/>
      <c r="O98" s="50"/>
      <c r="P98" s="50"/>
      <c r="Q98" s="50"/>
      <c r="R98" s="50"/>
      <c r="S98" s="50"/>
      <c r="T98" s="50"/>
      <c r="U98" s="50"/>
      <c r="V98" s="50"/>
      <c r="W98" s="51"/>
      <c r="X98" s="52">
        <v>0</v>
      </c>
      <c r="Y98" s="53"/>
      <c r="Z98" s="53"/>
      <c r="AA98" s="53"/>
      <c r="AB98" s="54"/>
      <c r="AC98" s="52">
        <v>1000</v>
      </c>
      <c r="AD98" s="53"/>
      <c r="AE98" s="53"/>
      <c r="AF98" s="53"/>
      <c r="AG98" s="54"/>
      <c r="AH98" s="52">
        <v>0</v>
      </c>
      <c r="AI98" s="53"/>
      <c r="AJ98" s="53"/>
      <c r="AK98" s="53"/>
      <c r="AL98" s="54"/>
      <c r="AM98" s="52">
        <f t="shared" si="8"/>
        <v>1000</v>
      </c>
      <c r="AN98" s="53"/>
      <c r="AO98" s="53"/>
      <c r="AP98" s="53"/>
      <c r="AQ98" s="54"/>
      <c r="AR98" s="52">
        <v>0</v>
      </c>
      <c r="AS98" s="53"/>
      <c r="AT98" s="53"/>
      <c r="AU98" s="53"/>
      <c r="AV98" s="54"/>
      <c r="AW98" s="52">
        <v>1000</v>
      </c>
      <c r="AX98" s="53"/>
      <c r="AY98" s="53"/>
      <c r="AZ98" s="53"/>
      <c r="BA98" s="54"/>
      <c r="BB98" s="52">
        <v>0</v>
      </c>
      <c r="BC98" s="53"/>
      <c r="BD98" s="53"/>
      <c r="BE98" s="53"/>
      <c r="BF98" s="54"/>
      <c r="BG98" s="68">
        <f t="shared" si="9"/>
        <v>1000</v>
      </c>
      <c r="BH98" s="68"/>
      <c r="BI98" s="68"/>
      <c r="BJ98" s="68"/>
      <c r="BK98" s="68"/>
    </row>
    <row r="99" spans="1:79" s="21" customFormat="1" ht="25" customHeight="1" x14ac:dyDescent="0.25">
      <c r="A99" s="46">
        <v>3110</v>
      </c>
      <c r="B99" s="47"/>
      <c r="C99" s="47"/>
      <c r="D99" s="48"/>
      <c r="E99" s="49" t="s">
        <v>188</v>
      </c>
      <c r="F99" s="50"/>
      <c r="G99" s="50"/>
      <c r="H99" s="50"/>
      <c r="I99" s="50"/>
      <c r="J99" s="50"/>
      <c r="K99" s="50"/>
      <c r="L99" s="50"/>
      <c r="M99" s="50"/>
      <c r="N99" s="50"/>
      <c r="O99" s="50"/>
      <c r="P99" s="50"/>
      <c r="Q99" s="50"/>
      <c r="R99" s="50"/>
      <c r="S99" s="50"/>
      <c r="T99" s="50"/>
      <c r="U99" s="50"/>
      <c r="V99" s="50"/>
      <c r="W99" s="51"/>
      <c r="X99" s="52">
        <v>0</v>
      </c>
      <c r="Y99" s="53"/>
      <c r="Z99" s="53"/>
      <c r="AA99" s="53"/>
      <c r="AB99" s="54"/>
      <c r="AC99" s="52">
        <v>0</v>
      </c>
      <c r="AD99" s="53"/>
      <c r="AE99" s="53"/>
      <c r="AF99" s="53"/>
      <c r="AG99" s="54"/>
      <c r="AH99" s="52">
        <v>0</v>
      </c>
      <c r="AI99" s="53"/>
      <c r="AJ99" s="53"/>
      <c r="AK99" s="53"/>
      <c r="AL99" s="54"/>
      <c r="AM99" s="52">
        <f t="shared" si="8"/>
        <v>0</v>
      </c>
      <c r="AN99" s="53"/>
      <c r="AO99" s="53"/>
      <c r="AP99" s="53"/>
      <c r="AQ99" s="54"/>
      <c r="AR99" s="52">
        <v>0</v>
      </c>
      <c r="AS99" s="53"/>
      <c r="AT99" s="53"/>
      <c r="AU99" s="53"/>
      <c r="AV99" s="54"/>
      <c r="AW99" s="52">
        <v>0</v>
      </c>
      <c r="AX99" s="53"/>
      <c r="AY99" s="53"/>
      <c r="AZ99" s="53"/>
      <c r="BA99" s="54"/>
      <c r="BB99" s="52">
        <v>0</v>
      </c>
      <c r="BC99" s="53"/>
      <c r="BD99" s="53"/>
      <c r="BE99" s="53"/>
      <c r="BF99" s="54"/>
      <c r="BG99" s="68">
        <f t="shared" si="9"/>
        <v>0</v>
      </c>
      <c r="BH99" s="68"/>
      <c r="BI99" s="68"/>
      <c r="BJ99" s="68"/>
      <c r="BK99" s="68"/>
    </row>
    <row r="100" spans="1:79" s="21" customFormat="1" ht="12.75" customHeight="1" x14ac:dyDescent="0.25">
      <c r="A100" s="46">
        <v>3132</v>
      </c>
      <c r="B100" s="47"/>
      <c r="C100" s="47"/>
      <c r="D100" s="48"/>
      <c r="E100" s="49" t="s">
        <v>189</v>
      </c>
      <c r="F100" s="50"/>
      <c r="G100" s="50"/>
      <c r="H100" s="50"/>
      <c r="I100" s="50"/>
      <c r="J100" s="50"/>
      <c r="K100" s="50"/>
      <c r="L100" s="50"/>
      <c r="M100" s="50"/>
      <c r="N100" s="50"/>
      <c r="O100" s="50"/>
      <c r="P100" s="50"/>
      <c r="Q100" s="50"/>
      <c r="R100" s="50"/>
      <c r="S100" s="50"/>
      <c r="T100" s="50"/>
      <c r="U100" s="50"/>
      <c r="V100" s="50"/>
      <c r="W100" s="51"/>
      <c r="X100" s="52">
        <v>0</v>
      </c>
      <c r="Y100" s="53"/>
      <c r="Z100" s="53"/>
      <c r="AA100" s="53"/>
      <c r="AB100" s="54"/>
      <c r="AC100" s="52">
        <v>0</v>
      </c>
      <c r="AD100" s="53"/>
      <c r="AE100" s="53"/>
      <c r="AF100" s="53"/>
      <c r="AG100" s="54"/>
      <c r="AH100" s="52">
        <v>0</v>
      </c>
      <c r="AI100" s="53"/>
      <c r="AJ100" s="53"/>
      <c r="AK100" s="53"/>
      <c r="AL100" s="54"/>
      <c r="AM100" s="52">
        <f t="shared" si="8"/>
        <v>0</v>
      </c>
      <c r="AN100" s="53"/>
      <c r="AO100" s="53"/>
      <c r="AP100" s="53"/>
      <c r="AQ100" s="54"/>
      <c r="AR100" s="52">
        <v>0</v>
      </c>
      <c r="AS100" s="53"/>
      <c r="AT100" s="53"/>
      <c r="AU100" s="53"/>
      <c r="AV100" s="54"/>
      <c r="AW100" s="52">
        <v>0</v>
      </c>
      <c r="AX100" s="53"/>
      <c r="AY100" s="53"/>
      <c r="AZ100" s="53"/>
      <c r="BA100" s="54"/>
      <c r="BB100" s="52">
        <v>0</v>
      </c>
      <c r="BC100" s="53"/>
      <c r="BD100" s="53"/>
      <c r="BE100" s="53"/>
      <c r="BF100" s="54"/>
      <c r="BG100" s="68">
        <f t="shared" si="9"/>
        <v>0</v>
      </c>
      <c r="BH100" s="68"/>
      <c r="BI100" s="68"/>
      <c r="BJ100" s="68"/>
      <c r="BK100" s="68"/>
    </row>
    <row r="101" spans="1:79" s="21" customFormat="1" ht="12.75" customHeight="1" x14ac:dyDescent="0.25">
      <c r="A101" s="46">
        <v>3142</v>
      </c>
      <c r="B101" s="47"/>
      <c r="C101" s="47"/>
      <c r="D101" s="48"/>
      <c r="E101" s="49" t="s">
        <v>190</v>
      </c>
      <c r="F101" s="50"/>
      <c r="G101" s="50"/>
      <c r="H101" s="50"/>
      <c r="I101" s="50"/>
      <c r="J101" s="50"/>
      <c r="K101" s="50"/>
      <c r="L101" s="50"/>
      <c r="M101" s="50"/>
      <c r="N101" s="50"/>
      <c r="O101" s="50"/>
      <c r="P101" s="50"/>
      <c r="Q101" s="50"/>
      <c r="R101" s="50"/>
      <c r="S101" s="50"/>
      <c r="T101" s="50"/>
      <c r="U101" s="50"/>
      <c r="V101" s="50"/>
      <c r="W101" s="51"/>
      <c r="X101" s="52">
        <v>0</v>
      </c>
      <c r="Y101" s="53"/>
      <c r="Z101" s="53"/>
      <c r="AA101" s="53"/>
      <c r="AB101" s="54"/>
      <c r="AC101" s="52">
        <v>0</v>
      </c>
      <c r="AD101" s="53"/>
      <c r="AE101" s="53"/>
      <c r="AF101" s="53"/>
      <c r="AG101" s="54"/>
      <c r="AH101" s="52">
        <v>0</v>
      </c>
      <c r="AI101" s="53"/>
      <c r="AJ101" s="53"/>
      <c r="AK101" s="53"/>
      <c r="AL101" s="54"/>
      <c r="AM101" s="52">
        <f t="shared" si="8"/>
        <v>0</v>
      </c>
      <c r="AN101" s="53"/>
      <c r="AO101" s="53"/>
      <c r="AP101" s="53"/>
      <c r="AQ101" s="54"/>
      <c r="AR101" s="52">
        <v>0</v>
      </c>
      <c r="AS101" s="53"/>
      <c r="AT101" s="53"/>
      <c r="AU101" s="53"/>
      <c r="AV101" s="54"/>
      <c r="AW101" s="52">
        <v>0</v>
      </c>
      <c r="AX101" s="53"/>
      <c r="AY101" s="53"/>
      <c r="AZ101" s="53"/>
      <c r="BA101" s="54"/>
      <c r="BB101" s="52">
        <v>0</v>
      </c>
      <c r="BC101" s="53"/>
      <c r="BD101" s="53"/>
      <c r="BE101" s="53"/>
      <c r="BF101" s="54"/>
      <c r="BG101" s="68">
        <f t="shared" si="9"/>
        <v>0</v>
      </c>
      <c r="BH101" s="68"/>
      <c r="BI101" s="68"/>
      <c r="BJ101" s="68"/>
      <c r="BK101" s="68"/>
    </row>
    <row r="102" spans="1:79" s="22" customFormat="1" ht="12.75" customHeight="1" x14ac:dyDescent="0.25">
      <c r="A102" s="92"/>
      <c r="B102" s="93"/>
      <c r="C102" s="93"/>
      <c r="D102" s="130"/>
      <c r="E102" s="62" t="s">
        <v>146</v>
      </c>
      <c r="F102" s="63"/>
      <c r="G102" s="63"/>
      <c r="H102" s="63"/>
      <c r="I102" s="63"/>
      <c r="J102" s="63"/>
      <c r="K102" s="63"/>
      <c r="L102" s="63"/>
      <c r="M102" s="63"/>
      <c r="N102" s="63"/>
      <c r="O102" s="63"/>
      <c r="P102" s="63"/>
      <c r="Q102" s="63"/>
      <c r="R102" s="63"/>
      <c r="S102" s="63"/>
      <c r="T102" s="63"/>
      <c r="U102" s="63"/>
      <c r="V102" s="63"/>
      <c r="W102" s="64"/>
      <c r="X102" s="120">
        <f>X89+X90+X91+X92+X93+X94+X95+X96+X97</f>
        <v>6090156</v>
      </c>
      <c r="Y102" s="121"/>
      <c r="Z102" s="121"/>
      <c r="AA102" s="121"/>
      <c r="AB102" s="122"/>
      <c r="AC102" s="120">
        <f>AC89+AC90+AC91+AC92+AC93+AC94+AC95+AC96+AC97+AC98</f>
        <v>656000</v>
      </c>
      <c r="AD102" s="121"/>
      <c r="AE102" s="121"/>
      <c r="AF102" s="121"/>
      <c r="AG102" s="122"/>
      <c r="AH102" s="120">
        <v>0</v>
      </c>
      <c r="AI102" s="121"/>
      <c r="AJ102" s="121"/>
      <c r="AK102" s="121"/>
      <c r="AL102" s="122"/>
      <c r="AM102" s="120">
        <f t="shared" si="8"/>
        <v>6746156</v>
      </c>
      <c r="AN102" s="121"/>
      <c r="AO102" s="121"/>
      <c r="AP102" s="121"/>
      <c r="AQ102" s="122"/>
      <c r="AR102" s="120">
        <f>AR89+AR90+AR91+AR92+AR93+AR94+AR95+AR96+AR97+AR98</f>
        <v>6143313</v>
      </c>
      <c r="AS102" s="121"/>
      <c r="AT102" s="121"/>
      <c r="AU102" s="121"/>
      <c r="AV102" s="122"/>
      <c r="AW102" s="120">
        <f>AW89+AW90+AW91+AW92+AW93+AW94+AW95+AW96+AW97+AW98</f>
        <v>656000</v>
      </c>
      <c r="AX102" s="121"/>
      <c r="AY102" s="121"/>
      <c r="AZ102" s="121"/>
      <c r="BA102" s="122"/>
      <c r="BB102" s="120">
        <v>0</v>
      </c>
      <c r="BC102" s="121"/>
      <c r="BD102" s="121"/>
      <c r="BE102" s="121"/>
      <c r="BF102" s="122"/>
      <c r="BG102" s="65">
        <f t="shared" si="9"/>
        <v>6799313</v>
      </c>
      <c r="BH102" s="65"/>
      <c r="BI102" s="65"/>
      <c r="BJ102" s="65"/>
      <c r="BK102" s="65"/>
    </row>
    <row r="103" spans="1:79" s="20" customFormat="1" ht="13" x14ac:dyDescent="0.3"/>
    <row r="104" spans="1:79" s="20" customFormat="1" ht="14.25" customHeight="1" x14ac:dyDescent="0.3">
      <c r="A104" s="135" t="s">
        <v>289</v>
      </c>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row>
    <row r="105" spans="1:79" s="20" customFormat="1" ht="15" customHeight="1" x14ac:dyDescent="0.3">
      <c r="A105" s="131" t="s">
        <v>250</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row>
    <row r="106" spans="1:79" s="25" customFormat="1" ht="23.15" customHeight="1" x14ac:dyDescent="0.25">
      <c r="A106" s="182" t="s">
        <v>118</v>
      </c>
      <c r="B106" s="183"/>
      <c r="C106" s="183"/>
      <c r="D106" s="183"/>
      <c r="E106" s="186"/>
      <c r="F106" s="182" t="s">
        <v>18</v>
      </c>
      <c r="G106" s="183"/>
      <c r="H106" s="183"/>
      <c r="I106" s="183"/>
      <c r="J106" s="183"/>
      <c r="K106" s="183"/>
      <c r="L106" s="183"/>
      <c r="M106" s="183"/>
      <c r="N106" s="183"/>
      <c r="O106" s="183"/>
      <c r="P106" s="183"/>
      <c r="Q106" s="183"/>
      <c r="R106" s="183"/>
      <c r="S106" s="183"/>
      <c r="T106" s="183"/>
      <c r="U106" s="183"/>
      <c r="V106" s="183"/>
      <c r="W106" s="186"/>
      <c r="X106" s="73" t="s">
        <v>257</v>
      </c>
      <c r="Y106" s="73"/>
      <c r="Z106" s="73"/>
      <c r="AA106" s="73"/>
      <c r="AB106" s="73"/>
      <c r="AC106" s="73"/>
      <c r="AD106" s="73"/>
      <c r="AE106" s="73"/>
      <c r="AF106" s="73"/>
      <c r="AG106" s="73"/>
      <c r="AH106" s="73"/>
      <c r="AI106" s="73"/>
      <c r="AJ106" s="73"/>
      <c r="AK106" s="73"/>
      <c r="AL106" s="73"/>
      <c r="AM106" s="73"/>
      <c r="AN106" s="73"/>
      <c r="AO106" s="73"/>
      <c r="AP106" s="73"/>
      <c r="AQ106" s="73"/>
      <c r="AR106" s="55" t="s">
        <v>285</v>
      </c>
      <c r="AS106" s="56"/>
      <c r="AT106" s="56"/>
      <c r="AU106" s="56"/>
      <c r="AV106" s="56"/>
      <c r="AW106" s="56"/>
      <c r="AX106" s="56"/>
      <c r="AY106" s="56"/>
      <c r="AZ106" s="56"/>
      <c r="BA106" s="56"/>
      <c r="BB106" s="56"/>
      <c r="BC106" s="56"/>
      <c r="BD106" s="56"/>
      <c r="BE106" s="56"/>
      <c r="BF106" s="56"/>
      <c r="BG106" s="56"/>
      <c r="BH106" s="56"/>
      <c r="BI106" s="56"/>
      <c r="BJ106" s="56"/>
      <c r="BK106" s="57"/>
    </row>
    <row r="107" spans="1:79" s="25" customFormat="1" ht="33" customHeight="1" x14ac:dyDescent="0.25">
      <c r="A107" s="184"/>
      <c r="B107" s="185"/>
      <c r="C107" s="185"/>
      <c r="D107" s="185"/>
      <c r="E107" s="187"/>
      <c r="F107" s="184"/>
      <c r="G107" s="185"/>
      <c r="H107" s="185"/>
      <c r="I107" s="185"/>
      <c r="J107" s="185"/>
      <c r="K107" s="185"/>
      <c r="L107" s="185"/>
      <c r="M107" s="185"/>
      <c r="N107" s="185"/>
      <c r="O107" s="185"/>
      <c r="P107" s="185"/>
      <c r="Q107" s="185"/>
      <c r="R107" s="185"/>
      <c r="S107" s="185"/>
      <c r="T107" s="185"/>
      <c r="U107" s="185"/>
      <c r="V107" s="185"/>
      <c r="W107" s="187"/>
      <c r="X107" s="55" t="s">
        <v>3</v>
      </c>
      <c r="Y107" s="56"/>
      <c r="Z107" s="56"/>
      <c r="AA107" s="56"/>
      <c r="AB107" s="57"/>
      <c r="AC107" s="55" t="s">
        <v>2</v>
      </c>
      <c r="AD107" s="56"/>
      <c r="AE107" s="56"/>
      <c r="AF107" s="56"/>
      <c r="AG107" s="57"/>
      <c r="AH107" s="55" t="s">
        <v>115</v>
      </c>
      <c r="AI107" s="56"/>
      <c r="AJ107" s="56"/>
      <c r="AK107" s="56"/>
      <c r="AL107" s="57"/>
      <c r="AM107" s="55" t="s">
        <v>4</v>
      </c>
      <c r="AN107" s="56"/>
      <c r="AO107" s="56"/>
      <c r="AP107" s="56"/>
      <c r="AQ107" s="57"/>
      <c r="AR107" s="55" t="s">
        <v>3</v>
      </c>
      <c r="AS107" s="56"/>
      <c r="AT107" s="56"/>
      <c r="AU107" s="56"/>
      <c r="AV107" s="57"/>
      <c r="AW107" s="55" t="s">
        <v>2</v>
      </c>
      <c r="AX107" s="56"/>
      <c r="AY107" s="56"/>
      <c r="AZ107" s="56"/>
      <c r="BA107" s="57"/>
      <c r="BB107" s="73" t="s">
        <v>115</v>
      </c>
      <c r="BC107" s="73"/>
      <c r="BD107" s="73"/>
      <c r="BE107" s="73"/>
      <c r="BF107" s="73"/>
      <c r="BG107" s="55" t="s">
        <v>95</v>
      </c>
      <c r="BH107" s="56"/>
      <c r="BI107" s="56"/>
      <c r="BJ107" s="56"/>
      <c r="BK107" s="57"/>
    </row>
    <row r="108" spans="1:79" s="25" customFormat="1" ht="15" customHeight="1" x14ac:dyDescent="0.25">
      <c r="A108" s="55">
        <v>1</v>
      </c>
      <c r="B108" s="56"/>
      <c r="C108" s="56"/>
      <c r="D108" s="56"/>
      <c r="E108" s="57"/>
      <c r="F108" s="55">
        <v>2</v>
      </c>
      <c r="G108" s="56"/>
      <c r="H108" s="56"/>
      <c r="I108" s="56"/>
      <c r="J108" s="56"/>
      <c r="K108" s="56"/>
      <c r="L108" s="56"/>
      <c r="M108" s="56"/>
      <c r="N108" s="56"/>
      <c r="O108" s="56"/>
      <c r="P108" s="56"/>
      <c r="Q108" s="56"/>
      <c r="R108" s="56"/>
      <c r="S108" s="56"/>
      <c r="T108" s="56"/>
      <c r="U108" s="56"/>
      <c r="V108" s="56"/>
      <c r="W108" s="57"/>
      <c r="X108" s="55">
        <v>3</v>
      </c>
      <c r="Y108" s="56"/>
      <c r="Z108" s="56"/>
      <c r="AA108" s="56"/>
      <c r="AB108" s="57"/>
      <c r="AC108" s="55">
        <v>4</v>
      </c>
      <c r="AD108" s="56"/>
      <c r="AE108" s="56"/>
      <c r="AF108" s="56"/>
      <c r="AG108" s="57"/>
      <c r="AH108" s="55">
        <v>5</v>
      </c>
      <c r="AI108" s="56"/>
      <c r="AJ108" s="56"/>
      <c r="AK108" s="56"/>
      <c r="AL108" s="57"/>
      <c r="AM108" s="55">
        <v>6</v>
      </c>
      <c r="AN108" s="56"/>
      <c r="AO108" s="56"/>
      <c r="AP108" s="56"/>
      <c r="AQ108" s="57"/>
      <c r="AR108" s="55">
        <v>7</v>
      </c>
      <c r="AS108" s="56"/>
      <c r="AT108" s="56"/>
      <c r="AU108" s="56"/>
      <c r="AV108" s="57"/>
      <c r="AW108" s="55">
        <v>8</v>
      </c>
      <c r="AX108" s="56"/>
      <c r="AY108" s="56"/>
      <c r="AZ108" s="56"/>
      <c r="BA108" s="57"/>
      <c r="BB108" s="55">
        <v>9</v>
      </c>
      <c r="BC108" s="56"/>
      <c r="BD108" s="56"/>
      <c r="BE108" s="56"/>
      <c r="BF108" s="57"/>
      <c r="BG108" s="55">
        <v>10</v>
      </c>
      <c r="BH108" s="56"/>
      <c r="BI108" s="56"/>
      <c r="BJ108" s="56"/>
      <c r="BK108" s="57"/>
    </row>
    <row r="109" spans="1:79" s="25" customFormat="1" ht="15" hidden="1" customHeight="1" x14ac:dyDescent="0.25">
      <c r="A109" s="55" t="s">
        <v>63</v>
      </c>
      <c r="B109" s="56"/>
      <c r="C109" s="56"/>
      <c r="D109" s="56"/>
      <c r="E109" s="57"/>
      <c r="F109" s="55" t="s">
        <v>56</v>
      </c>
      <c r="G109" s="56"/>
      <c r="H109" s="56"/>
      <c r="I109" s="56"/>
      <c r="J109" s="56"/>
      <c r="K109" s="56"/>
      <c r="L109" s="56"/>
      <c r="M109" s="56"/>
      <c r="N109" s="56"/>
      <c r="O109" s="56"/>
      <c r="P109" s="56"/>
      <c r="Q109" s="56"/>
      <c r="R109" s="56"/>
      <c r="S109" s="56"/>
      <c r="T109" s="56"/>
      <c r="U109" s="56"/>
      <c r="V109" s="56"/>
      <c r="W109" s="57"/>
      <c r="X109" s="55" t="s">
        <v>59</v>
      </c>
      <c r="Y109" s="56"/>
      <c r="Z109" s="56"/>
      <c r="AA109" s="56"/>
      <c r="AB109" s="57"/>
      <c r="AC109" s="55" t="s">
        <v>60</v>
      </c>
      <c r="AD109" s="56"/>
      <c r="AE109" s="56"/>
      <c r="AF109" s="56"/>
      <c r="AG109" s="57"/>
      <c r="AH109" s="55" t="s">
        <v>93</v>
      </c>
      <c r="AI109" s="56"/>
      <c r="AJ109" s="56"/>
      <c r="AK109" s="56"/>
      <c r="AL109" s="57"/>
      <c r="AM109" s="188" t="s">
        <v>170</v>
      </c>
      <c r="AN109" s="189"/>
      <c r="AO109" s="189"/>
      <c r="AP109" s="189"/>
      <c r="AQ109" s="190"/>
      <c r="AR109" s="55" t="s">
        <v>61</v>
      </c>
      <c r="AS109" s="56"/>
      <c r="AT109" s="56"/>
      <c r="AU109" s="56"/>
      <c r="AV109" s="57"/>
      <c r="AW109" s="55" t="s">
        <v>62</v>
      </c>
      <c r="AX109" s="56"/>
      <c r="AY109" s="56"/>
      <c r="AZ109" s="56"/>
      <c r="BA109" s="57"/>
      <c r="BB109" s="55" t="s">
        <v>94</v>
      </c>
      <c r="BC109" s="56"/>
      <c r="BD109" s="56"/>
      <c r="BE109" s="56"/>
      <c r="BF109" s="57"/>
      <c r="BG109" s="188" t="s">
        <v>170</v>
      </c>
      <c r="BH109" s="189"/>
      <c r="BI109" s="189"/>
      <c r="BJ109" s="189"/>
      <c r="BK109" s="190"/>
      <c r="CA109" s="25" t="s">
        <v>30</v>
      </c>
    </row>
    <row r="110" spans="1:79" s="27" customFormat="1" ht="12.75" customHeight="1" x14ac:dyDescent="0.25">
      <c r="A110" s="191"/>
      <c r="B110" s="192"/>
      <c r="C110" s="192"/>
      <c r="D110" s="192"/>
      <c r="E110" s="193"/>
      <c r="F110" s="191" t="s">
        <v>146</v>
      </c>
      <c r="G110" s="192"/>
      <c r="H110" s="192"/>
      <c r="I110" s="192"/>
      <c r="J110" s="192"/>
      <c r="K110" s="192"/>
      <c r="L110" s="192"/>
      <c r="M110" s="192"/>
      <c r="N110" s="192"/>
      <c r="O110" s="192"/>
      <c r="P110" s="192"/>
      <c r="Q110" s="192"/>
      <c r="R110" s="192"/>
      <c r="S110" s="192"/>
      <c r="T110" s="192"/>
      <c r="U110" s="192"/>
      <c r="V110" s="192"/>
      <c r="W110" s="193"/>
      <c r="X110" s="194"/>
      <c r="Y110" s="195"/>
      <c r="Z110" s="195"/>
      <c r="AA110" s="195"/>
      <c r="AB110" s="196"/>
      <c r="AC110" s="194"/>
      <c r="AD110" s="195"/>
      <c r="AE110" s="195"/>
      <c r="AF110" s="195"/>
      <c r="AG110" s="196"/>
      <c r="AH110" s="181"/>
      <c r="AI110" s="181"/>
      <c r="AJ110" s="181"/>
      <c r="AK110" s="181"/>
      <c r="AL110" s="181"/>
      <c r="AM110" s="181">
        <f>IF(ISNUMBER(X110),X110,0)+IF(ISNUMBER(AC110),AC110,0)</f>
        <v>0</v>
      </c>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f>IF(ISNUMBER(AR110),AR110,0)+IF(ISNUMBER(AW110),AW110,0)</f>
        <v>0</v>
      </c>
      <c r="BH110" s="181"/>
      <c r="BI110" s="181"/>
      <c r="BJ110" s="181"/>
      <c r="BK110" s="181"/>
      <c r="CA110" s="27" t="s">
        <v>31</v>
      </c>
    </row>
    <row r="111" spans="1:79" s="20" customFormat="1" ht="13" x14ac:dyDescent="0.3"/>
    <row r="112" spans="1:79" s="20" customFormat="1" ht="13" hidden="1" x14ac:dyDescent="0.3"/>
    <row r="113" spans="1:79" s="20" customFormat="1" ht="14.25" customHeight="1" x14ac:dyDescent="0.3">
      <c r="A113" s="135" t="s">
        <v>119</v>
      </c>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row>
    <row r="114" spans="1:79" s="20" customFormat="1" ht="14.25" customHeight="1" x14ac:dyDescent="0.3">
      <c r="A114" s="135" t="s">
        <v>290</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row>
    <row r="115" spans="1:79" s="20" customFormat="1" ht="15" customHeight="1" x14ac:dyDescent="0.3">
      <c r="A115" s="131" t="s">
        <v>250</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row>
    <row r="116" spans="1:79" s="25" customFormat="1" ht="23" customHeight="1" x14ac:dyDescent="0.25">
      <c r="A116" s="182" t="s">
        <v>5</v>
      </c>
      <c r="B116" s="183"/>
      <c r="C116" s="183"/>
      <c r="D116" s="182" t="s">
        <v>120</v>
      </c>
      <c r="E116" s="183"/>
      <c r="F116" s="183"/>
      <c r="G116" s="183"/>
      <c r="H116" s="183"/>
      <c r="I116" s="183"/>
      <c r="J116" s="183"/>
      <c r="K116" s="183"/>
      <c r="L116" s="183"/>
      <c r="M116" s="183"/>
      <c r="N116" s="183"/>
      <c r="O116" s="183"/>
      <c r="P116" s="183"/>
      <c r="Q116" s="183"/>
      <c r="R116" s="183"/>
      <c r="S116" s="183"/>
      <c r="T116" s="186"/>
      <c r="U116" s="55" t="s">
        <v>281</v>
      </c>
      <c r="V116" s="56"/>
      <c r="W116" s="56"/>
      <c r="X116" s="56"/>
      <c r="Y116" s="56"/>
      <c r="Z116" s="56"/>
      <c r="AA116" s="56"/>
      <c r="AB116" s="56"/>
      <c r="AC116" s="56"/>
      <c r="AD116" s="56"/>
      <c r="AE116" s="56"/>
      <c r="AF116" s="56"/>
      <c r="AG116" s="56"/>
      <c r="AH116" s="56"/>
      <c r="AI116" s="56"/>
      <c r="AJ116" s="56"/>
      <c r="AK116" s="56"/>
      <c r="AL116" s="56"/>
      <c r="AM116" s="57"/>
      <c r="AN116" s="55" t="s">
        <v>282</v>
      </c>
      <c r="AO116" s="56"/>
      <c r="AP116" s="56"/>
      <c r="AQ116" s="56"/>
      <c r="AR116" s="56"/>
      <c r="AS116" s="56"/>
      <c r="AT116" s="56"/>
      <c r="AU116" s="56"/>
      <c r="AV116" s="56"/>
      <c r="AW116" s="56"/>
      <c r="AX116" s="56"/>
      <c r="AY116" s="56"/>
      <c r="AZ116" s="56"/>
      <c r="BA116" s="56"/>
      <c r="BB116" s="56"/>
      <c r="BC116" s="56"/>
      <c r="BD116" s="56"/>
      <c r="BE116" s="56"/>
      <c r="BF116" s="57"/>
      <c r="BG116" s="73" t="s">
        <v>283</v>
      </c>
      <c r="BH116" s="73"/>
      <c r="BI116" s="73"/>
      <c r="BJ116" s="73"/>
      <c r="BK116" s="73"/>
      <c r="BL116" s="73"/>
      <c r="BM116" s="73"/>
      <c r="BN116" s="73"/>
      <c r="BO116" s="73"/>
      <c r="BP116" s="73"/>
      <c r="BQ116" s="73"/>
      <c r="BR116" s="73"/>
      <c r="BS116" s="73"/>
      <c r="BT116" s="73"/>
      <c r="BU116" s="73"/>
      <c r="BV116" s="73"/>
      <c r="BW116" s="73"/>
      <c r="BX116" s="73"/>
      <c r="BY116" s="73"/>
    </row>
    <row r="117" spans="1:79" s="25" customFormat="1" ht="23" customHeight="1" x14ac:dyDescent="0.25">
      <c r="A117" s="184"/>
      <c r="B117" s="185"/>
      <c r="C117" s="185"/>
      <c r="D117" s="184"/>
      <c r="E117" s="185"/>
      <c r="F117" s="185"/>
      <c r="G117" s="185"/>
      <c r="H117" s="185"/>
      <c r="I117" s="185"/>
      <c r="J117" s="185"/>
      <c r="K117" s="185"/>
      <c r="L117" s="185"/>
      <c r="M117" s="185"/>
      <c r="N117" s="185"/>
      <c r="O117" s="185"/>
      <c r="P117" s="185"/>
      <c r="Q117" s="185"/>
      <c r="R117" s="185"/>
      <c r="S117" s="185"/>
      <c r="T117" s="187"/>
      <c r="U117" s="55" t="s">
        <v>3</v>
      </c>
      <c r="V117" s="56"/>
      <c r="W117" s="56"/>
      <c r="X117" s="56"/>
      <c r="Y117" s="57"/>
      <c r="Z117" s="55" t="s">
        <v>2</v>
      </c>
      <c r="AA117" s="56"/>
      <c r="AB117" s="56"/>
      <c r="AC117" s="56"/>
      <c r="AD117" s="57"/>
      <c r="AE117" s="55" t="s">
        <v>115</v>
      </c>
      <c r="AF117" s="56"/>
      <c r="AG117" s="56"/>
      <c r="AH117" s="57"/>
      <c r="AI117" s="55" t="s">
        <v>4</v>
      </c>
      <c r="AJ117" s="56"/>
      <c r="AK117" s="56"/>
      <c r="AL117" s="56"/>
      <c r="AM117" s="57"/>
      <c r="AN117" s="55" t="s">
        <v>3</v>
      </c>
      <c r="AO117" s="56"/>
      <c r="AP117" s="56"/>
      <c r="AQ117" s="56"/>
      <c r="AR117" s="57"/>
      <c r="AS117" s="55" t="s">
        <v>2</v>
      </c>
      <c r="AT117" s="56"/>
      <c r="AU117" s="56"/>
      <c r="AV117" s="56"/>
      <c r="AW117" s="57"/>
      <c r="AX117" s="55" t="s">
        <v>115</v>
      </c>
      <c r="AY117" s="56"/>
      <c r="AZ117" s="56"/>
      <c r="BA117" s="57"/>
      <c r="BB117" s="55" t="s">
        <v>95</v>
      </c>
      <c r="BC117" s="56"/>
      <c r="BD117" s="56"/>
      <c r="BE117" s="56"/>
      <c r="BF117" s="57"/>
      <c r="BG117" s="55" t="s">
        <v>3</v>
      </c>
      <c r="BH117" s="56"/>
      <c r="BI117" s="56"/>
      <c r="BJ117" s="56"/>
      <c r="BK117" s="57"/>
      <c r="BL117" s="73" t="s">
        <v>2</v>
      </c>
      <c r="BM117" s="73"/>
      <c r="BN117" s="73"/>
      <c r="BO117" s="73"/>
      <c r="BP117" s="73"/>
      <c r="BQ117" s="73" t="s">
        <v>115</v>
      </c>
      <c r="BR117" s="73"/>
      <c r="BS117" s="73"/>
      <c r="BT117" s="73"/>
      <c r="BU117" s="55" t="s">
        <v>96</v>
      </c>
      <c r="BV117" s="56"/>
      <c r="BW117" s="56"/>
      <c r="BX117" s="56"/>
      <c r="BY117" s="57"/>
    </row>
    <row r="118" spans="1:79" s="25" customFormat="1" ht="15" customHeight="1" x14ac:dyDescent="0.25">
      <c r="A118" s="55">
        <v>1</v>
      </c>
      <c r="B118" s="56"/>
      <c r="C118" s="56"/>
      <c r="D118" s="55">
        <v>2</v>
      </c>
      <c r="E118" s="56"/>
      <c r="F118" s="56"/>
      <c r="G118" s="56"/>
      <c r="H118" s="56"/>
      <c r="I118" s="56"/>
      <c r="J118" s="56"/>
      <c r="K118" s="56"/>
      <c r="L118" s="56"/>
      <c r="M118" s="56"/>
      <c r="N118" s="56"/>
      <c r="O118" s="56"/>
      <c r="P118" s="56"/>
      <c r="Q118" s="56"/>
      <c r="R118" s="56"/>
      <c r="S118" s="56"/>
      <c r="T118" s="57"/>
      <c r="U118" s="55">
        <v>3</v>
      </c>
      <c r="V118" s="56"/>
      <c r="W118" s="56"/>
      <c r="X118" s="56"/>
      <c r="Y118" s="57"/>
      <c r="Z118" s="55">
        <v>4</v>
      </c>
      <c r="AA118" s="56"/>
      <c r="AB118" s="56"/>
      <c r="AC118" s="56"/>
      <c r="AD118" s="57"/>
      <c r="AE118" s="55">
        <v>5</v>
      </c>
      <c r="AF118" s="56"/>
      <c r="AG118" s="56"/>
      <c r="AH118" s="57"/>
      <c r="AI118" s="55">
        <v>6</v>
      </c>
      <c r="AJ118" s="56"/>
      <c r="AK118" s="56"/>
      <c r="AL118" s="56"/>
      <c r="AM118" s="57"/>
      <c r="AN118" s="55">
        <v>7</v>
      </c>
      <c r="AO118" s="56"/>
      <c r="AP118" s="56"/>
      <c r="AQ118" s="56"/>
      <c r="AR118" s="57"/>
      <c r="AS118" s="55">
        <v>8</v>
      </c>
      <c r="AT118" s="56"/>
      <c r="AU118" s="56"/>
      <c r="AV118" s="56"/>
      <c r="AW118" s="57"/>
      <c r="AX118" s="73">
        <v>9</v>
      </c>
      <c r="AY118" s="73"/>
      <c r="AZ118" s="73"/>
      <c r="BA118" s="73"/>
      <c r="BB118" s="55">
        <v>10</v>
      </c>
      <c r="BC118" s="56"/>
      <c r="BD118" s="56"/>
      <c r="BE118" s="56"/>
      <c r="BF118" s="57"/>
      <c r="BG118" s="55">
        <v>11</v>
      </c>
      <c r="BH118" s="56"/>
      <c r="BI118" s="56"/>
      <c r="BJ118" s="56"/>
      <c r="BK118" s="57"/>
      <c r="BL118" s="73">
        <v>12</v>
      </c>
      <c r="BM118" s="73"/>
      <c r="BN118" s="73"/>
      <c r="BO118" s="73"/>
      <c r="BP118" s="73"/>
      <c r="BQ118" s="55">
        <v>13</v>
      </c>
      <c r="BR118" s="56"/>
      <c r="BS118" s="56"/>
      <c r="BT118" s="57"/>
      <c r="BU118" s="55">
        <v>14</v>
      </c>
      <c r="BV118" s="56"/>
      <c r="BW118" s="56"/>
      <c r="BX118" s="56"/>
      <c r="BY118" s="57"/>
    </row>
    <row r="119" spans="1:79" s="20" customFormat="1" ht="14.25" hidden="1" customHeight="1" x14ac:dyDescent="0.3">
      <c r="A119" s="46" t="s">
        <v>68</v>
      </c>
      <c r="B119" s="47"/>
      <c r="C119" s="47"/>
      <c r="D119" s="46" t="s">
        <v>56</v>
      </c>
      <c r="E119" s="47"/>
      <c r="F119" s="47"/>
      <c r="G119" s="47"/>
      <c r="H119" s="47"/>
      <c r="I119" s="47"/>
      <c r="J119" s="47"/>
      <c r="K119" s="47"/>
      <c r="L119" s="47"/>
      <c r="M119" s="47"/>
      <c r="N119" s="47"/>
      <c r="O119" s="47"/>
      <c r="P119" s="47"/>
      <c r="Q119" s="47"/>
      <c r="R119" s="47"/>
      <c r="S119" s="47"/>
      <c r="T119" s="48"/>
      <c r="U119" s="67" t="s">
        <v>64</v>
      </c>
      <c r="V119" s="67"/>
      <c r="W119" s="67"/>
      <c r="X119" s="67"/>
      <c r="Y119" s="67"/>
      <c r="Z119" s="67" t="s">
        <v>65</v>
      </c>
      <c r="AA119" s="67"/>
      <c r="AB119" s="67"/>
      <c r="AC119" s="67"/>
      <c r="AD119" s="67"/>
      <c r="AE119" s="67" t="s">
        <v>90</v>
      </c>
      <c r="AF119" s="67"/>
      <c r="AG119" s="67"/>
      <c r="AH119" s="67"/>
      <c r="AI119" s="83" t="s">
        <v>169</v>
      </c>
      <c r="AJ119" s="83"/>
      <c r="AK119" s="83"/>
      <c r="AL119" s="83"/>
      <c r="AM119" s="83"/>
      <c r="AN119" s="67" t="s">
        <v>66</v>
      </c>
      <c r="AO119" s="67"/>
      <c r="AP119" s="67"/>
      <c r="AQ119" s="67"/>
      <c r="AR119" s="67"/>
      <c r="AS119" s="67" t="s">
        <v>67</v>
      </c>
      <c r="AT119" s="67"/>
      <c r="AU119" s="67"/>
      <c r="AV119" s="67"/>
      <c r="AW119" s="67"/>
      <c r="AX119" s="67" t="s">
        <v>91</v>
      </c>
      <c r="AY119" s="67"/>
      <c r="AZ119" s="67"/>
      <c r="BA119" s="67"/>
      <c r="BB119" s="83" t="s">
        <v>169</v>
      </c>
      <c r="BC119" s="83"/>
      <c r="BD119" s="83"/>
      <c r="BE119" s="83"/>
      <c r="BF119" s="83"/>
      <c r="BG119" s="67" t="s">
        <v>57</v>
      </c>
      <c r="BH119" s="67"/>
      <c r="BI119" s="67"/>
      <c r="BJ119" s="67"/>
      <c r="BK119" s="67"/>
      <c r="BL119" s="67" t="s">
        <v>58</v>
      </c>
      <c r="BM119" s="67"/>
      <c r="BN119" s="67"/>
      <c r="BO119" s="67"/>
      <c r="BP119" s="67"/>
      <c r="BQ119" s="67" t="s">
        <v>92</v>
      </c>
      <c r="BR119" s="67"/>
      <c r="BS119" s="67"/>
      <c r="BT119" s="67"/>
      <c r="BU119" s="83" t="s">
        <v>169</v>
      </c>
      <c r="BV119" s="83"/>
      <c r="BW119" s="83"/>
      <c r="BX119" s="83"/>
      <c r="BY119" s="83"/>
      <c r="CA119" s="20" t="s">
        <v>32</v>
      </c>
    </row>
    <row r="120" spans="1:79" s="21" customFormat="1" ht="28" hidden="1" customHeight="1" x14ac:dyDescent="0.25">
      <c r="A120" s="46">
        <v>1</v>
      </c>
      <c r="B120" s="47"/>
      <c r="C120" s="47"/>
      <c r="D120" s="74" t="s">
        <v>191</v>
      </c>
      <c r="E120" s="75"/>
      <c r="F120" s="75"/>
      <c r="G120" s="75"/>
      <c r="H120" s="75"/>
      <c r="I120" s="75"/>
      <c r="J120" s="75"/>
      <c r="K120" s="75"/>
      <c r="L120" s="75"/>
      <c r="M120" s="75"/>
      <c r="N120" s="75"/>
      <c r="O120" s="75"/>
      <c r="P120" s="75"/>
      <c r="Q120" s="75"/>
      <c r="R120" s="75"/>
      <c r="S120" s="75"/>
      <c r="T120" s="76"/>
      <c r="U120" s="52">
        <v>0</v>
      </c>
      <c r="V120" s="53"/>
      <c r="W120" s="53"/>
      <c r="X120" s="53"/>
      <c r="Y120" s="54"/>
      <c r="Z120" s="52">
        <v>0</v>
      </c>
      <c r="AA120" s="53"/>
      <c r="AB120" s="53"/>
      <c r="AC120" s="53"/>
      <c r="AD120" s="54"/>
      <c r="AE120" s="52">
        <v>0</v>
      </c>
      <c r="AF120" s="53"/>
      <c r="AG120" s="53"/>
      <c r="AH120" s="54"/>
      <c r="AI120" s="52">
        <f t="shared" ref="AI120:AI127" si="10">IF(ISNUMBER(U120),U120,0)+IF(ISNUMBER(Z120),Z120,0)</f>
        <v>0</v>
      </c>
      <c r="AJ120" s="53"/>
      <c r="AK120" s="53"/>
      <c r="AL120" s="53"/>
      <c r="AM120" s="54"/>
      <c r="AN120" s="52">
        <v>0</v>
      </c>
      <c r="AO120" s="53"/>
      <c r="AP120" s="53"/>
      <c r="AQ120" s="53"/>
      <c r="AR120" s="54"/>
      <c r="AS120" s="52">
        <v>0</v>
      </c>
      <c r="AT120" s="53"/>
      <c r="AU120" s="53"/>
      <c r="AV120" s="53"/>
      <c r="AW120" s="54"/>
      <c r="AX120" s="52">
        <v>0</v>
      </c>
      <c r="AY120" s="53"/>
      <c r="AZ120" s="53"/>
      <c r="BA120" s="54"/>
      <c r="BB120" s="52">
        <f t="shared" ref="BB120:BB125" si="11">IF(ISNUMBER(AN120),AN120,0)+IF(ISNUMBER(AS120),AS120,0)</f>
        <v>0</v>
      </c>
      <c r="BC120" s="53"/>
      <c r="BD120" s="53"/>
      <c r="BE120" s="53"/>
      <c r="BF120" s="54"/>
      <c r="BG120" s="52">
        <v>0</v>
      </c>
      <c r="BH120" s="53"/>
      <c r="BI120" s="53"/>
      <c r="BJ120" s="53"/>
      <c r="BK120" s="54"/>
      <c r="BL120" s="52">
        <v>0</v>
      </c>
      <c r="BM120" s="53"/>
      <c r="BN120" s="53"/>
      <c r="BO120" s="53"/>
      <c r="BP120" s="54"/>
      <c r="BQ120" s="52">
        <v>0</v>
      </c>
      <c r="BR120" s="53"/>
      <c r="BS120" s="53"/>
      <c r="BT120" s="54"/>
      <c r="BU120" s="52">
        <f t="shared" ref="BU120:BU127" si="12">IF(ISNUMBER(BG120),BG120,0)+IF(ISNUMBER(BL120),BL120,0)</f>
        <v>0</v>
      </c>
      <c r="BV120" s="53"/>
      <c r="BW120" s="53"/>
      <c r="BX120" s="53"/>
      <c r="BY120" s="54"/>
      <c r="CA120" s="21" t="s">
        <v>33</v>
      </c>
    </row>
    <row r="121" spans="1:79" s="21" customFormat="1" ht="28.5" hidden="1" customHeight="1" x14ac:dyDescent="0.25">
      <c r="A121" s="46">
        <v>2</v>
      </c>
      <c r="B121" s="47"/>
      <c r="C121" s="47"/>
      <c r="D121" s="74" t="s">
        <v>192</v>
      </c>
      <c r="E121" s="75"/>
      <c r="F121" s="75"/>
      <c r="G121" s="75"/>
      <c r="H121" s="75"/>
      <c r="I121" s="75"/>
      <c r="J121" s="75"/>
      <c r="K121" s="75"/>
      <c r="L121" s="75"/>
      <c r="M121" s="75"/>
      <c r="N121" s="75"/>
      <c r="O121" s="75"/>
      <c r="P121" s="75"/>
      <c r="Q121" s="75"/>
      <c r="R121" s="75"/>
      <c r="S121" s="75"/>
      <c r="T121" s="76"/>
      <c r="U121" s="52">
        <v>0</v>
      </c>
      <c r="V121" s="53"/>
      <c r="W121" s="53"/>
      <c r="X121" s="53"/>
      <c r="Y121" s="54"/>
      <c r="Z121" s="52">
        <v>0</v>
      </c>
      <c r="AA121" s="53"/>
      <c r="AB121" s="53"/>
      <c r="AC121" s="53"/>
      <c r="AD121" s="54"/>
      <c r="AE121" s="52">
        <v>0</v>
      </c>
      <c r="AF121" s="53"/>
      <c r="AG121" s="53"/>
      <c r="AH121" s="54"/>
      <c r="AI121" s="52">
        <f t="shared" si="10"/>
        <v>0</v>
      </c>
      <c r="AJ121" s="53"/>
      <c r="AK121" s="53"/>
      <c r="AL121" s="53"/>
      <c r="AM121" s="54"/>
      <c r="AN121" s="52">
        <v>0</v>
      </c>
      <c r="AO121" s="53"/>
      <c r="AP121" s="53"/>
      <c r="AQ121" s="53"/>
      <c r="AR121" s="54"/>
      <c r="AS121" s="52">
        <v>0</v>
      </c>
      <c r="AT121" s="53"/>
      <c r="AU121" s="53"/>
      <c r="AV121" s="53"/>
      <c r="AW121" s="54"/>
      <c r="AX121" s="52">
        <v>0</v>
      </c>
      <c r="AY121" s="53"/>
      <c r="AZ121" s="53"/>
      <c r="BA121" s="54"/>
      <c r="BB121" s="52">
        <f t="shared" si="11"/>
        <v>0</v>
      </c>
      <c r="BC121" s="53"/>
      <c r="BD121" s="53"/>
      <c r="BE121" s="53"/>
      <c r="BF121" s="54"/>
      <c r="BG121" s="52">
        <v>0</v>
      </c>
      <c r="BH121" s="53"/>
      <c r="BI121" s="53"/>
      <c r="BJ121" s="53"/>
      <c r="BK121" s="54"/>
      <c r="BL121" s="52">
        <v>0</v>
      </c>
      <c r="BM121" s="53"/>
      <c r="BN121" s="53"/>
      <c r="BO121" s="53"/>
      <c r="BP121" s="54"/>
      <c r="BQ121" s="52">
        <v>0</v>
      </c>
      <c r="BR121" s="53"/>
      <c r="BS121" s="53"/>
      <c r="BT121" s="54"/>
      <c r="BU121" s="52">
        <f t="shared" si="12"/>
        <v>0</v>
      </c>
      <c r="BV121" s="53"/>
      <c r="BW121" s="53"/>
      <c r="BX121" s="53"/>
      <c r="BY121" s="54"/>
    </row>
    <row r="122" spans="1:79" s="21" customFormat="1" ht="44.15" customHeight="1" x14ac:dyDescent="0.25">
      <c r="A122" s="80">
        <v>1</v>
      </c>
      <c r="B122" s="81"/>
      <c r="C122" s="81"/>
      <c r="D122" s="74" t="s">
        <v>193</v>
      </c>
      <c r="E122" s="75"/>
      <c r="F122" s="75"/>
      <c r="G122" s="75"/>
      <c r="H122" s="75"/>
      <c r="I122" s="75"/>
      <c r="J122" s="75"/>
      <c r="K122" s="75"/>
      <c r="L122" s="75"/>
      <c r="M122" s="75"/>
      <c r="N122" s="75"/>
      <c r="O122" s="75"/>
      <c r="P122" s="75"/>
      <c r="Q122" s="75"/>
      <c r="R122" s="75"/>
      <c r="S122" s="75"/>
      <c r="T122" s="76"/>
      <c r="U122" s="52">
        <v>4999793</v>
      </c>
      <c r="V122" s="53"/>
      <c r="W122" s="53"/>
      <c r="X122" s="53"/>
      <c r="Y122" s="54"/>
      <c r="Z122" s="52">
        <v>455191</v>
      </c>
      <c r="AA122" s="53"/>
      <c r="AB122" s="53"/>
      <c r="AC122" s="53"/>
      <c r="AD122" s="54"/>
      <c r="AE122" s="52">
        <f>10680+14221</f>
        <v>24901</v>
      </c>
      <c r="AF122" s="53"/>
      <c r="AG122" s="53"/>
      <c r="AH122" s="54"/>
      <c r="AI122" s="52">
        <f t="shared" si="10"/>
        <v>5454984</v>
      </c>
      <c r="AJ122" s="53"/>
      <c r="AK122" s="53"/>
      <c r="AL122" s="53"/>
      <c r="AM122" s="54"/>
      <c r="AN122" s="52">
        <v>5976842</v>
      </c>
      <c r="AO122" s="53"/>
      <c r="AP122" s="53"/>
      <c r="AQ122" s="53"/>
      <c r="AR122" s="54"/>
      <c r="AS122" s="52">
        <v>421200</v>
      </c>
      <c r="AT122" s="53"/>
      <c r="AU122" s="53"/>
      <c r="AV122" s="53"/>
      <c r="AW122" s="54"/>
      <c r="AX122" s="52">
        <v>0</v>
      </c>
      <c r="AY122" s="53"/>
      <c r="AZ122" s="53"/>
      <c r="BA122" s="54"/>
      <c r="BB122" s="52">
        <f t="shared" si="11"/>
        <v>6398042</v>
      </c>
      <c r="BC122" s="53"/>
      <c r="BD122" s="53"/>
      <c r="BE122" s="53"/>
      <c r="BF122" s="54"/>
      <c r="BG122" s="52">
        <f>BG73</f>
        <v>6076270</v>
      </c>
      <c r="BH122" s="53"/>
      <c r="BI122" s="53"/>
      <c r="BJ122" s="53"/>
      <c r="BK122" s="54"/>
      <c r="BL122" s="52">
        <f>BL73</f>
        <v>656000</v>
      </c>
      <c r="BM122" s="53"/>
      <c r="BN122" s="53"/>
      <c r="BO122" s="53"/>
      <c r="BP122" s="54"/>
      <c r="BQ122" s="52">
        <v>0</v>
      </c>
      <c r="BR122" s="53"/>
      <c r="BS122" s="53"/>
      <c r="BT122" s="54"/>
      <c r="BU122" s="52">
        <f t="shared" si="12"/>
        <v>6732270</v>
      </c>
      <c r="BV122" s="53"/>
      <c r="BW122" s="53"/>
      <c r="BX122" s="53"/>
      <c r="BY122" s="54"/>
    </row>
    <row r="123" spans="1:79" s="21" customFormat="1" ht="31" customHeight="1" x14ac:dyDescent="0.25">
      <c r="A123" s="80">
        <v>2</v>
      </c>
      <c r="B123" s="81"/>
      <c r="C123" s="81"/>
      <c r="D123" s="74" t="s">
        <v>194</v>
      </c>
      <c r="E123" s="75"/>
      <c r="F123" s="75"/>
      <c r="G123" s="75"/>
      <c r="H123" s="75"/>
      <c r="I123" s="75"/>
      <c r="J123" s="75"/>
      <c r="K123" s="75"/>
      <c r="L123" s="75"/>
      <c r="M123" s="75"/>
      <c r="N123" s="75"/>
      <c r="O123" s="75"/>
      <c r="P123" s="75"/>
      <c r="Q123" s="75"/>
      <c r="R123" s="75"/>
      <c r="S123" s="75"/>
      <c r="T123" s="76"/>
      <c r="U123" s="52">
        <v>1300</v>
      </c>
      <c r="V123" s="53"/>
      <c r="W123" s="53"/>
      <c r="X123" s="53"/>
      <c r="Y123" s="54"/>
      <c r="Z123" s="52">
        <v>24993</v>
      </c>
      <c r="AA123" s="53"/>
      <c r="AB123" s="53"/>
      <c r="AC123" s="53"/>
      <c r="AD123" s="54"/>
      <c r="AE123" s="52">
        <v>24993</v>
      </c>
      <c r="AF123" s="53"/>
      <c r="AG123" s="53"/>
      <c r="AH123" s="54"/>
      <c r="AI123" s="52">
        <f t="shared" si="10"/>
        <v>26293</v>
      </c>
      <c r="AJ123" s="53"/>
      <c r="AK123" s="53"/>
      <c r="AL123" s="53"/>
      <c r="AM123" s="54"/>
      <c r="AN123" s="52">
        <v>0</v>
      </c>
      <c r="AO123" s="53"/>
      <c r="AP123" s="53"/>
      <c r="AQ123" s="53"/>
      <c r="AR123" s="54"/>
      <c r="AS123" s="52">
        <v>0</v>
      </c>
      <c r="AT123" s="53"/>
      <c r="AU123" s="53"/>
      <c r="AV123" s="53"/>
      <c r="AW123" s="54"/>
      <c r="AX123" s="52">
        <v>0</v>
      </c>
      <c r="AY123" s="53"/>
      <c r="AZ123" s="53"/>
      <c r="BA123" s="54"/>
      <c r="BB123" s="52">
        <f t="shared" si="11"/>
        <v>0</v>
      </c>
      <c r="BC123" s="53"/>
      <c r="BD123" s="53"/>
      <c r="BE123" s="53"/>
      <c r="BF123" s="54"/>
      <c r="BG123" s="52">
        <v>0</v>
      </c>
      <c r="BH123" s="53"/>
      <c r="BI123" s="53"/>
      <c r="BJ123" s="53"/>
      <c r="BK123" s="54"/>
      <c r="BL123" s="52">
        <v>0</v>
      </c>
      <c r="BM123" s="53"/>
      <c r="BN123" s="53"/>
      <c r="BO123" s="53"/>
      <c r="BP123" s="54"/>
      <c r="BQ123" s="52">
        <v>0</v>
      </c>
      <c r="BR123" s="53"/>
      <c r="BS123" s="53"/>
      <c r="BT123" s="54"/>
      <c r="BU123" s="52">
        <f t="shared" si="12"/>
        <v>0</v>
      </c>
      <c r="BV123" s="53"/>
      <c r="BW123" s="53"/>
      <c r="BX123" s="53"/>
      <c r="BY123" s="54"/>
    </row>
    <row r="124" spans="1:79" s="21" customFormat="1" ht="57" customHeight="1" x14ac:dyDescent="0.25">
      <c r="A124" s="46">
        <v>3</v>
      </c>
      <c r="B124" s="47"/>
      <c r="C124" s="47"/>
      <c r="D124" s="74" t="s">
        <v>195</v>
      </c>
      <c r="E124" s="75"/>
      <c r="F124" s="75"/>
      <c r="G124" s="75"/>
      <c r="H124" s="75"/>
      <c r="I124" s="75"/>
      <c r="J124" s="75"/>
      <c r="K124" s="75"/>
      <c r="L124" s="75"/>
      <c r="M124" s="75"/>
      <c r="N124" s="75"/>
      <c r="O124" s="75"/>
      <c r="P124" s="75"/>
      <c r="Q124" s="75"/>
      <c r="R124" s="75"/>
      <c r="S124" s="75"/>
      <c r="T124" s="76"/>
      <c r="U124" s="52">
        <v>74545</v>
      </c>
      <c r="V124" s="53"/>
      <c r="W124" s="53"/>
      <c r="X124" s="53"/>
      <c r="Y124" s="54"/>
      <c r="Z124" s="52">
        <v>74000</v>
      </c>
      <c r="AA124" s="53"/>
      <c r="AB124" s="53"/>
      <c r="AC124" s="53"/>
      <c r="AD124" s="54"/>
      <c r="AE124" s="52">
        <f>Z124</f>
        <v>74000</v>
      </c>
      <c r="AF124" s="53"/>
      <c r="AG124" s="53"/>
      <c r="AH124" s="54"/>
      <c r="AI124" s="52">
        <f t="shared" si="10"/>
        <v>148545</v>
      </c>
      <c r="AJ124" s="53"/>
      <c r="AK124" s="53"/>
      <c r="AL124" s="53"/>
      <c r="AM124" s="54"/>
      <c r="AN124" s="52">
        <v>0</v>
      </c>
      <c r="AO124" s="53"/>
      <c r="AP124" s="53"/>
      <c r="AQ124" s="53"/>
      <c r="AR124" s="54"/>
      <c r="AS124" s="52">
        <v>0</v>
      </c>
      <c r="AT124" s="53"/>
      <c r="AU124" s="53"/>
      <c r="AV124" s="53"/>
      <c r="AW124" s="54"/>
      <c r="AX124" s="52">
        <v>0</v>
      </c>
      <c r="AY124" s="53"/>
      <c r="AZ124" s="53"/>
      <c r="BA124" s="54"/>
      <c r="BB124" s="52">
        <f t="shared" si="11"/>
        <v>0</v>
      </c>
      <c r="BC124" s="53"/>
      <c r="BD124" s="53"/>
      <c r="BE124" s="53"/>
      <c r="BF124" s="54"/>
      <c r="BG124" s="52">
        <v>0</v>
      </c>
      <c r="BH124" s="53"/>
      <c r="BI124" s="53"/>
      <c r="BJ124" s="53"/>
      <c r="BK124" s="54"/>
      <c r="BL124" s="52">
        <v>0</v>
      </c>
      <c r="BM124" s="53"/>
      <c r="BN124" s="53"/>
      <c r="BO124" s="53"/>
      <c r="BP124" s="54"/>
      <c r="BQ124" s="52">
        <v>0</v>
      </c>
      <c r="BR124" s="53"/>
      <c r="BS124" s="53"/>
      <c r="BT124" s="54"/>
      <c r="BU124" s="52">
        <f t="shared" si="12"/>
        <v>0</v>
      </c>
      <c r="BV124" s="53"/>
      <c r="BW124" s="53"/>
      <c r="BX124" s="53"/>
      <c r="BY124" s="54"/>
    </row>
    <row r="125" spans="1:79" s="21" customFormat="1" ht="54.65" hidden="1" customHeight="1" x14ac:dyDescent="0.25">
      <c r="A125" s="46">
        <v>4</v>
      </c>
      <c r="B125" s="47"/>
      <c r="C125" s="47"/>
      <c r="D125" s="124" t="s">
        <v>196</v>
      </c>
      <c r="E125" s="125"/>
      <c r="F125" s="125"/>
      <c r="G125" s="125"/>
      <c r="H125" s="125"/>
      <c r="I125" s="125"/>
      <c r="J125" s="125"/>
      <c r="K125" s="125"/>
      <c r="L125" s="125"/>
      <c r="M125" s="125"/>
      <c r="N125" s="125"/>
      <c r="O125" s="125"/>
      <c r="P125" s="125"/>
      <c r="Q125" s="125"/>
      <c r="R125" s="125"/>
      <c r="S125" s="125"/>
      <c r="T125" s="126"/>
      <c r="U125" s="52">
        <v>0</v>
      </c>
      <c r="V125" s="53"/>
      <c r="W125" s="53"/>
      <c r="X125" s="53"/>
      <c r="Y125" s="54"/>
      <c r="Z125" s="52">
        <v>0</v>
      </c>
      <c r="AA125" s="53"/>
      <c r="AB125" s="53"/>
      <c r="AC125" s="53"/>
      <c r="AD125" s="54"/>
      <c r="AE125" s="52">
        <v>0</v>
      </c>
      <c r="AF125" s="53"/>
      <c r="AG125" s="53"/>
      <c r="AH125" s="54"/>
      <c r="AI125" s="52">
        <f t="shared" si="10"/>
        <v>0</v>
      </c>
      <c r="AJ125" s="53"/>
      <c r="AK125" s="53"/>
      <c r="AL125" s="53"/>
      <c r="AM125" s="54"/>
      <c r="AN125" s="52">
        <v>0</v>
      </c>
      <c r="AO125" s="53"/>
      <c r="AP125" s="53"/>
      <c r="AQ125" s="53"/>
      <c r="AR125" s="54"/>
      <c r="AS125" s="52">
        <v>388092</v>
      </c>
      <c r="AT125" s="53"/>
      <c r="AU125" s="53"/>
      <c r="AV125" s="53"/>
      <c r="AW125" s="54"/>
      <c r="AX125" s="52">
        <v>388092</v>
      </c>
      <c r="AY125" s="53"/>
      <c r="AZ125" s="53"/>
      <c r="BA125" s="54"/>
      <c r="BB125" s="52">
        <f t="shared" si="11"/>
        <v>388092</v>
      </c>
      <c r="BC125" s="53"/>
      <c r="BD125" s="53"/>
      <c r="BE125" s="53"/>
      <c r="BF125" s="54"/>
      <c r="BG125" s="52">
        <v>0</v>
      </c>
      <c r="BH125" s="53"/>
      <c r="BI125" s="53"/>
      <c r="BJ125" s="53"/>
      <c r="BK125" s="54"/>
      <c r="BL125" s="52">
        <v>0</v>
      </c>
      <c r="BM125" s="53"/>
      <c r="BN125" s="53"/>
      <c r="BO125" s="53"/>
      <c r="BP125" s="54"/>
      <c r="BQ125" s="52">
        <v>0</v>
      </c>
      <c r="BR125" s="53"/>
      <c r="BS125" s="53"/>
      <c r="BT125" s="54"/>
      <c r="BU125" s="52">
        <f t="shared" si="12"/>
        <v>0</v>
      </c>
      <c r="BV125" s="53"/>
      <c r="BW125" s="53"/>
      <c r="BX125" s="53"/>
      <c r="BY125" s="54"/>
    </row>
    <row r="126" spans="1:79" s="21" customFormat="1" ht="37.5" customHeight="1" x14ac:dyDescent="0.25">
      <c r="A126" s="46">
        <v>4</v>
      </c>
      <c r="B126" s="47"/>
      <c r="C126" s="47"/>
      <c r="D126" s="74" t="s">
        <v>312</v>
      </c>
      <c r="E126" s="75"/>
      <c r="F126" s="75"/>
      <c r="G126" s="75"/>
      <c r="H126" s="75"/>
      <c r="I126" s="75"/>
      <c r="J126" s="75"/>
      <c r="K126" s="75"/>
      <c r="L126" s="75"/>
      <c r="M126" s="75"/>
      <c r="N126" s="75"/>
      <c r="O126" s="75"/>
      <c r="P126" s="75"/>
      <c r="Q126" s="75"/>
      <c r="R126" s="75"/>
      <c r="S126" s="75"/>
      <c r="T126" s="76"/>
      <c r="U126" s="52">
        <v>0</v>
      </c>
      <c r="V126" s="53"/>
      <c r="W126" s="53"/>
      <c r="X126" s="53"/>
      <c r="Y126" s="54"/>
      <c r="Z126" s="52">
        <v>1443691</v>
      </c>
      <c r="AA126" s="53"/>
      <c r="AB126" s="53"/>
      <c r="AC126" s="53"/>
      <c r="AD126" s="54"/>
      <c r="AE126" s="52">
        <f>Z126</f>
        <v>1443691</v>
      </c>
      <c r="AF126" s="53"/>
      <c r="AG126" s="53"/>
      <c r="AH126" s="54"/>
      <c r="AI126" s="52">
        <f t="shared" si="10"/>
        <v>1443691</v>
      </c>
      <c r="AJ126" s="53"/>
      <c r="AK126" s="53"/>
      <c r="AL126" s="53"/>
      <c r="AM126" s="54"/>
      <c r="AN126" s="52">
        <v>0</v>
      </c>
      <c r="AO126" s="53"/>
      <c r="AP126" s="53"/>
      <c r="AQ126" s="53"/>
      <c r="AR126" s="54"/>
      <c r="AS126" s="52">
        <v>644219</v>
      </c>
      <c r="AT126" s="53"/>
      <c r="AU126" s="53"/>
      <c r="AV126" s="53"/>
      <c r="AW126" s="54"/>
      <c r="AX126" s="52">
        <v>533719</v>
      </c>
      <c r="AY126" s="53"/>
      <c r="AZ126" s="53"/>
      <c r="BA126" s="54"/>
      <c r="BB126" s="52">
        <f t="shared" ref="BB126" si="13">IF(ISNUMBER(AN126),AN126,0)+IF(ISNUMBER(AS126),AS126,0)</f>
        <v>644219</v>
      </c>
      <c r="BC126" s="53"/>
      <c r="BD126" s="53"/>
      <c r="BE126" s="53"/>
      <c r="BF126" s="54"/>
      <c r="BG126" s="52">
        <v>0</v>
      </c>
      <c r="BH126" s="53"/>
      <c r="BI126" s="53"/>
      <c r="BJ126" s="53"/>
      <c r="BK126" s="54"/>
      <c r="BL126" s="52">
        <v>0</v>
      </c>
      <c r="BM126" s="53"/>
      <c r="BN126" s="53"/>
      <c r="BO126" s="53"/>
      <c r="BP126" s="54"/>
      <c r="BQ126" s="52">
        <v>0</v>
      </c>
      <c r="BR126" s="53"/>
      <c r="BS126" s="53"/>
      <c r="BT126" s="54"/>
      <c r="BU126" s="52">
        <f t="shared" si="12"/>
        <v>0</v>
      </c>
      <c r="BV126" s="53"/>
      <c r="BW126" s="53"/>
      <c r="BX126" s="53"/>
      <c r="BY126" s="54"/>
    </row>
    <row r="127" spans="1:79" s="22" customFormat="1" ht="22.5" customHeight="1" x14ac:dyDescent="0.25">
      <c r="A127" s="92"/>
      <c r="B127" s="93"/>
      <c r="C127" s="93"/>
      <c r="D127" s="69" t="s">
        <v>146</v>
      </c>
      <c r="E127" s="70"/>
      <c r="F127" s="70"/>
      <c r="G127" s="70"/>
      <c r="H127" s="70"/>
      <c r="I127" s="70"/>
      <c r="J127" s="70"/>
      <c r="K127" s="70"/>
      <c r="L127" s="70"/>
      <c r="M127" s="70"/>
      <c r="N127" s="70"/>
      <c r="O127" s="70"/>
      <c r="P127" s="70"/>
      <c r="Q127" s="70"/>
      <c r="R127" s="70"/>
      <c r="S127" s="70"/>
      <c r="T127" s="71"/>
      <c r="U127" s="120">
        <f>U122+U123+U124+U126</f>
        <v>5075638</v>
      </c>
      <c r="V127" s="121"/>
      <c r="W127" s="121"/>
      <c r="X127" s="121"/>
      <c r="Y127" s="122"/>
      <c r="Z127" s="120">
        <f>Z122+Z123+Z124+Z126</f>
        <v>1997875</v>
      </c>
      <c r="AA127" s="121"/>
      <c r="AB127" s="121"/>
      <c r="AC127" s="121"/>
      <c r="AD127" s="122"/>
      <c r="AE127" s="120">
        <f>AE124+AE126+AE123+AE122</f>
        <v>1567585</v>
      </c>
      <c r="AF127" s="121"/>
      <c r="AG127" s="121"/>
      <c r="AH127" s="122"/>
      <c r="AI127" s="120">
        <f t="shared" si="10"/>
        <v>7073513</v>
      </c>
      <c r="AJ127" s="121"/>
      <c r="AK127" s="121"/>
      <c r="AL127" s="121"/>
      <c r="AM127" s="122"/>
      <c r="AN127" s="120">
        <f>AN122</f>
        <v>5976842</v>
      </c>
      <c r="AO127" s="121"/>
      <c r="AP127" s="121"/>
      <c r="AQ127" s="121"/>
      <c r="AR127" s="122"/>
      <c r="AS127" s="120">
        <f>AS122+AS126</f>
        <v>1065419</v>
      </c>
      <c r="AT127" s="121"/>
      <c r="AU127" s="121"/>
      <c r="AV127" s="121"/>
      <c r="AW127" s="122"/>
      <c r="AX127" s="120">
        <f>AX126</f>
        <v>533719</v>
      </c>
      <c r="AY127" s="121"/>
      <c r="AZ127" s="121"/>
      <c r="BA127" s="122"/>
      <c r="BB127" s="120">
        <f>BB122+BB126</f>
        <v>7042261</v>
      </c>
      <c r="BC127" s="121"/>
      <c r="BD127" s="121"/>
      <c r="BE127" s="121"/>
      <c r="BF127" s="122"/>
      <c r="BG127" s="120">
        <f>BG122</f>
        <v>6076270</v>
      </c>
      <c r="BH127" s="121"/>
      <c r="BI127" s="121"/>
      <c r="BJ127" s="121"/>
      <c r="BK127" s="122"/>
      <c r="BL127" s="120">
        <f>BL122</f>
        <v>656000</v>
      </c>
      <c r="BM127" s="121"/>
      <c r="BN127" s="121"/>
      <c r="BO127" s="121"/>
      <c r="BP127" s="122"/>
      <c r="BQ127" s="120">
        <v>0</v>
      </c>
      <c r="BR127" s="121"/>
      <c r="BS127" s="121"/>
      <c r="BT127" s="122"/>
      <c r="BU127" s="120">
        <f t="shared" si="12"/>
        <v>6732270</v>
      </c>
      <c r="BV127" s="121"/>
      <c r="BW127" s="121"/>
      <c r="BX127" s="121"/>
      <c r="BY127" s="122"/>
    </row>
    <row r="128" spans="1:79" s="20" customFormat="1" ht="13" x14ac:dyDescent="0.3"/>
    <row r="129" spans="1:79" s="20" customFormat="1" ht="14.25" customHeight="1" x14ac:dyDescent="0.3">
      <c r="A129" s="135" t="s">
        <v>291</v>
      </c>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row>
    <row r="130" spans="1:79" s="20" customFormat="1" ht="15" customHeight="1" x14ac:dyDescent="0.3">
      <c r="A130" s="161" t="s">
        <v>250</v>
      </c>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row>
    <row r="131" spans="1:79" s="26" customFormat="1" ht="23.15" customHeight="1" x14ac:dyDescent="0.25">
      <c r="A131" s="155" t="s">
        <v>5</v>
      </c>
      <c r="B131" s="156"/>
      <c r="C131" s="156"/>
      <c r="D131" s="155" t="s">
        <v>120</v>
      </c>
      <c r="E131" s="156"/>
      <c r="F131" s="156"/>
      <c r="G131" s="156"/>
      <c r="H131" s="156"/>
      <c r="I131" s="156"/>
      <c r="J131" s="156"/>
      <c r="K131" s="156"/>
      <c r="L131" s="156"/>
      <c r="M131" s="156"/>
      <c r="N131" s="156"/>
      <c r="O131" s="156"/>
      <c r="P131" s="156"/>
      <c r="Q131" s="156"/>
      <c r="R131" s="156"/>
      <c r="S131" s="156"/>
      <c r="T131" s="157"/>
      <c r="U131" s="77" t="s">
        <v>257</v>
      </c>
      <c r="V131" s="77"/>
      <c r="W131" s="77"/>
      <c r="X131" s="77"/>
      <c r="Y131" s="77"/>
      <c r="Z131" s="77"/>
      <c r="AA131" s="77"/>
      <c r="AB131" s="77"/>
      <c r="AC131" s="77"/>
      <c r="AD131" s="77"/>
      <c r="AE131" s="77"/>
      <c r="AF131" s="77"/>
      <c r="AG131" s="77"/>
      <c r="AH131" s="77"/>
      <c r="AI131" s="77"/>
      <c r="AJ131" s="77"/>
      <c r="AK131" s="77"/>
      <c r="AL131" s="77"/>
      <c r="AM131" s="77"/>
      <c r="AN131" s="77"/>
      <c r="AO131" s="77" t="s">
        <v>285</v>
      </c>
      <c r="AP131" s="77"/>
      <c r="AQ131" s="77"/>
      <c r="AR131" s="77"/>
      <c r="AS131" s="77"/>
      <c r="AT131" s="77"/>
      <c r="AU131" s="77"/>
      <c r="AV131" s="77"/>
      <c r="AW131" s="77"/>
      <c r="AX131" s="77"/>
      <c r="AY131" s="77"/>
      <c r="AZ131" s="77"/>
      <c r="BA131" s="77"/>
      <c r="BB131" s="77"/>
      <c r="BC131" s="77"/>
      <c r="BD131" s="77"/>
      <c r="BE131" s="77"/>
      <c r="BF131" s="77"/>
      <c r="BG131" s="77"/>
      <c r="BH131" s="77"/>
    </row>
    <row r="132" spans="1:79" s="26" customFormat="1" ht="43" customHeight="1" x14ac:dyDescent="0.25">
      <c r="A132" s="158"/>
      <c r="B132" s="159"/>
      <c r="C132" s="159"/>
      <c r="D132" s="158"/>
      <c r="E132" s="159"/>
      <c r="F132" s="159"/>
      <c r="G132" s="159"/>
      <c r="H132" s="159"/>
      <c r="I132" s="159"/>
      <c r="J132" s="159"/>
      <c r="K132" s="159"/>
      <c r="L132" s="159"/>
      <c r="M132" s="159"/>
      <c r="N132" s="159"/>
      <c r="O132" s="159"/>
      <c r="P132" s="159"/>
      <c r="Q132" s="159"/>
      <c r="R132" s="159"/>
      <c r="S132" s="159"/>
      <c r="T132" s="160"/>
      <c r="U132" s="80" t="s">
        <v>3</v>
      </c>
      <c r="V132" s="81"/>
      <c r="W132" s="81"/>
      <c r="X132" s="81"/>
      <c r="Y132" s="82"/>
      <c r="Z132" s="80" t="s">
        <v>2</v>
      </c>
      <c r="AA132" s="81"/>
      <c r="AB132" s="81"/>
      <c r="AC132" s="81"/>
      <c r="AD132" s="82"/>
      <c r="AE132" s="80" t="s">
        <v>115</v>
      </c>
      <c r="AF132" s="81"/>
      <c r="AG132" s="81"/>
      <c r="AH132" s="81"/>
      <c r="AI132" s="82"/>
      <c r="AJ132" s="80" t="s">
        <v>4</v>
      </c>
      <c r="AK132" s="81"/>
      <c r="AL132" s="81"/>
      <c r="AM132" s="81"/>
      <c r="AN132" s="82"/>
      <c r="AO132" s="80" t="s">
        <v>3</v>
      </c>
      <c r="AP132" s="81"/>
      <c r="AQ132" s="81"/>
      <c r="AR132" s="81"/>
      <c r="AS132" s="82"/>
      <c r="AT132" s="80" t="s">
        <v>2</v>
      </c>
      <c r="AU132" s="81"/>
      <c r="AV132" s="81"/>
      <c r="AW132" s="81"/>
      <c r="AX132" s="82"/>
      <c r="AY132" s="80" t="s">
        <v>115</v>
      </c>
      <c r="AZ132" s="81"/>
      <c r="BA132" s="81"/>
      <c r="BB132" s="81"/>
      <c r="BC132" s="82"/>
      <c r="BD132" s="77" t="s">
        <v>95</v>
      </c>
      <c r="BE132" s="77"/>
      <c r="BF132" s="77"/>
      <c r="BG132" s="77"/>
      <c r="BH132" s="77"/>
    </row>
    <row r="133" spans="1:79" s="25" customFormat="1" ht="15" customHeight="1" x14ac:dyDescent="0.25">
      <c r="A133" s="55" t="s">
        <v>168</v>
      </c>
      <c r="B133" s="56"/>
      <c r="C133" s="56"/>
      <c r="D133" s="55">
        <v>2</v>
      </c>
      <c r="E133" s="56"/>
      <c r="F133" s="56"/>
      <c r="G133" s="56"/>
      <c r="H133" s="56"/>
      <c r="I133" s="56"/>
      <c r="J133" s="56"/>
      <c r="K133" s="56"/>
      <c r="L133" s="56"/>
      <c r="M133" s="56"/>
      <c r="N133" s="56"/>
      <c r="O133" s="56"/>
      <c r="P133" s="56"/>
      <c r="Q133" s="56"/>
      <c r="R133" s="56"/>
      <c r="S133" s="56"/>
      <c r="T133" s="57"/>
      <c r="U133" s="55">
        <v>3</v>
      </c>
      <c r="V133" s="56"/>
      <c r="W133" s="56"/>
      <c r="X133" s="56"/>
      <c r="Y133" s="57"/>
      <c r="Z133" s="55">
        <v>4</v>
      </c>
      <c r="AA133" s="56"/>
      <c r="AB133" s="56"/>
      <c r="AC133" s="56"/>
      <c r="AD133" s="57"/>
      <c r="AE133" s="55">
        <v>5</v>
      </c>
      <c r="AF133" s="56"/>
      <c r="AG133" s="56"/>
      <c r="AH133" s="56"/>
      <c r="AI133" s="57"/>
      <c r="AJ133" s="55">
        <v>6</v>
      </c>
      <c r="AK133" s="56"/>
      <c r="AL133" s="56"/>
      <c r="AM133" s="56"/>
      <c r="AN133" s="57"/>
      <c r="AO133" s="55">
        <v>7</v>
      </c>
      <c r="AP133" s="56"/>
      <c r="AQ133" s="56"/>
      <c r="AR133" s="56"/>
      <c r="AS133" s="57"/>
      <c r="AT133" s="55">
        <v>8</v>
      </c>
      <c r="AU133" s="56"/>
      <c r="AV133" s="56"/>
      <c r="AW133" s="56"/>
      <c r="AX133" s="57"/>
      <c r="AY133" s="55">
        <v>9</v>
      </c>
      <c r="AZ133" s="56"/>
      <c r="BA133" s="56"/>
      <c r="BB133" s="56"/>
      <c r="BC133" s="57"/>
      <c r="BD133" s="55">
        <v>10</v>
      </c>
      <c r="BE133" s="56"/>
      <c r="BF133" s="56"/>
      <c r="BG133" s="56"/>
      <c r="BH133" s="57"/>
    </row>
    <row r="134" spans="1:79" s="20" customFormat="1" ht="12.75" hidden="1" customHeight="1" x14ac:dyDescent="0.3">
      <c r="A134" s="46" t="s">
        <v>68</v>
      </c>
      <c r="B134" s="47"/>
      <c r="C134" s="47"/>
      <c r="D134" s="46" t="s">
        <v>56</v>
      </c>
      <c r="E134" s="47"/>
      <c r="F134" s="47"/>
      <c r="G134" s="47"/>
      <c r="H134" s="47"/>
      <c r="I134" s="47"/>
      <c r="J134" s="47"/>
      <c r="K134" s="47"/>
      <c r="L134" s="47"/>
      <c r="M134" s="47"/>
      <c r="N134" s="47"/>
      <c r="O134" s="47"/>
      <c r="P134" s="47"/>
      <c r="Q134" s="47"/>
      <c r="R134" s="47"/>
      <c r="S134" s="47"/>
      <c r="T134" s="48"/>
      <c r="U134" s="46" t="s">
        <v>59</v>
      </c>
      <c r="V134" s="47"/>
      <c r="W134" s="47"/>
      <c r="X134" s="47"/>
      <c r="Y134" s="48"/>
      <c r="Z134" s="46" t="s">
        <v>60</v>
      </c>
      <c r="AA134" s="47"/>
      <c r="AB134" s="47"/>
      <c r="AC134" s="47"/>
      <c r="AD134" s="48"/>
      <c r="AE134" s="46" t="s">
        <v>93</v>
      </c>
      <c r="AF134" s="47"/>
      <c r="AG134" s="47"/>
      <c r="AH134" s="47"/>
      <c r="AI134" s="48"/>
      <c r="AJ134" s="132" t="s">
        <v>170</v>
      </c>
      <c r="AK134" s="133"/>
      <c r="AL134" s="133"/>
      <c r="AM134" s="133"/>
      <c r="AN134" s="134"/>
      <c r="AO134" s="46" t="s">
        <v>61</v>
      </c>
      <c r="AP134" s="47"/>
      <c r="AQ134" s="47"/>
      <c r="AR134" s="47"/>
      <c r="AS134" s="48"/>
      <c r="AT134" s="46" t="s">
        <v>62</v>
      </c>
      <c r="AU134" s="47"/>
      <c r="AV134" s="47"/>
      <c r="AW134" s="47"/>
      <c r="AX134" s="48"/>
      <c r="AY134" s="46" t="s">
        <v>94</v>
      </c>
      <c r="AZ134" s="47"/>
      <c r="BA134" s="47"/>
      <c r="BB134" s="47"/>
      <c r="BC134" s="48"/>
      <c r="BD134" s="83" t="s">
        <v>170</v>
      </c>
      <c r="BE134" s="83"/>
      <c r="BF134" s="83"/>
      <c r="BG134" s="83"/>
      <c r="BH134" s="83"/>
      <c r="CA134" s="20" t="s">
        <v>34</v>
      </c>
    </row>
    <row r="135" spans="1:79" s="21" customFormat="1" ht="12.75" hidden="1" customHeight="1" x14ac:dyDescent="0.25">
      <c r="A135" s="46">
        <v>1</v>
      </c>
      <c r="B135" s="47"/>
      <c r="C135" s="47"/>
      <c r="D135" s="49" t="s">
        <v>191</v>
      </c>
      <c r="E135" s="50"/>
      <c r="F135" s="50"/>
      <c r="G135" s="50"/>
      <c r="H135" s="50"/>
      <c r="I135" s="50"/>
      <c r="J135" s="50"/>
      <c r="K135" s="50"/>
      <c r="L135" s="50"/>
      <c r="M135" s="50"/>
      <c r="N135" s="50"/>
      <c r="O135" s="50"/>
      <c r="P135" s="50"/>
      <c r="Q135" s="50"/>
      <c r="R135" s="50"/>
      <c r="S135" s="50"/>
      <c r="T135" s="51"/>
      <c r="U135" s="52">
        <v>0</v>
      </c>
      <c r="V135" s="53"/>
      <c r="W135" s="53"/>
      <c r="X135" s="53"/>
      <c r="Y135" s="54"/>
      <c r="Z135" s="52">
        <v>0</v>
      </c>
      <c r="AA135" s="53"/>
      <c r="AB135" s="53"/>
      <c r="AC135" s="53"/>
      <c r="AD135" s="54"/>
      <c r="AE135" s="68">
        <v>0</v>
      </c>
      <c r="AF135" s="68"/>
      <c r="AG135" s="68"/>
      <c r="AH135" s="68"/>
      <c r="AI135" s="68"/>
      <c r="AJ135" s="67">
        <f t="shared" ref="AJ135:AJ142" si="14">IF(ISNUMBER(U135),U135,0)+IF(ISNUMBER(Z135),Z135,0)</f>
        <v>0</v>
      </c>
      <c r="AK135" s="67"/>
      <c r="AL135" s="67"/>
      <c r="AM135" s="67"/>
      <c r="AN135" s="67"/>
      <c r="AO135" s="68">
        <v>0</v>
      </c>
      <c r="AP135" s="68"/>
      <c r="AQ135" s="68"/>
      <c r="AR135" s="68"/>
      <c r="AS135" s="68"/>
      <c r="AT135" s="67">
        <v>0</v>
      </c>
      <c r="AU135" s="67"/>
      <c r="AV135" s="67"/>
      <c r="AW135" s="67"/>
      <c r="AX135" s="67"/>
      <c r="AY135" s="68">
        <v>0</v>
      </c>
      <c r="AZ135" s="68"/>
      <c r="BA135" s="68"/>
      <c r="BB135" s="68"/>
      <c r="BC135" s="68"/>
      <c r="BD135" s="67">
        <f t="shared" ref="BD135:BD142" si="15">IF(ISNUMBER(AO135),AO135,0)+IF(ISNUMBER(AT135),AT135,0)</f>
        <v>0</v>
      </c>
      <c r="BE135" s="67"/>
      <c r="BF135" s="67"/>
      <c r="BG135" s="67"/>
      <c r="BH135" s="67"/>
      <c r="CA135" s="21" t="s">
        <v>35</v>
      </c>
    </row>
    <row r="136" spans="1:79" s="21" customFormat="1" ht="12.75" hidden="1" customHeight="1" x14ac:dyDescent="0.25">
      <c r="A136" s="46">
        <v>2</v>
      </c>
      <c r="B136" s="47"/>
      <c r="C136" s="47"/>
      <c r="D136" s="49" t="s">
        <v>192</v>
      </c>
      <c r="E136" s="50"/>
      <c r="F136" s="50"/>
      <c r="G136" s="50"/>
      <c r="H136" s="50"/>
      <c r="I136" s="50"/>
      <c r="J136" s="50"/>
      <c r="K136" s="50"/>
      <c r="L136" s="50"/>
      <c r="M136" s="50"/>
      <c r="N136" s="50"/>
      <c r="O136" s="50"/>
      <c r="P136" s="50"/>
      <c r="Q136" s="50"/>
      <c r="R136" s="50"/>
      <c r="S136" s="50"/>
      <c r="T136" s="51"/>
      <c r="U136" s="52">
        <v>0</v>
      </c>
      <c r="V136" s="53"/>
      <c r="W136" s="53"/>
      <c r="X136" s="53"/>
      <c r="Y136" s="54"/>
      <c r="Z136" s="52">
        <v>0</v>
      </c>
      <c r="AA136" s="53"/>
      <c r="AB136" s="53"/>
      <c r="AC136" s="53"/>
      <c r="AD136" s="54"/>
      <c r="AE136" s="68">
        <v>0</v>
      </c>
      <c r="AF136" s="68"/>
      <c r="AG136" s="68"/>
      <c r="AH136" s="68"/>
      <c r="AI136" s="68"/>
      <c r="AJ136" s="67">
        <f t="shared" si="14"/>
        <v>0</v>
      </c>
      <c r="AK136" s="67"/>
      <c r="AL136" s="67"/>
      <c r="AM136" s="67"/>
      <c r="AN136" s="67"/>
      <c r="AO136" s="68">
        <v>0</v>
      </c>
      <c r="AP136" s="68"/>
      <c r="AQ136" s="68"/>
      <c r="AR136" s="68"/>
      <c r="AS136" s="68"/>
      <c r="AT136" s="67">
        <v>0</v>
      </c>
      <c r="AU136" s="67"/>
      <c r="AV136" s="67"/>
      <c r="AW136" s="67"/>
      <c r="AX136" s="67"/>
      <c r="AY136" s="68">
        <v>0</v>
      </c>
      <c r="AZ136" s="68"/>
      <c r="BA136" s="68"/>
      <c r="BB136" s="68"/>
      <c r="BC136" s="68"/>
      <c r="BD136" s="67">
        <f t="shared" si="15"/>
        <v>0</v>
      </c>
      <c r="BE136" s="67"/>
      <c r="BF136" s="67"/>
      <c r="BG136" s="67"/>
      <c r="BH136" s="67"/>
    </row>
    <row r="137" spans="1:79" s="21" customFormat="1" ht="35.15" customHeight="1" x14ac:dyDescent="0.25">
      <c r="A137" s="80">
        <v>1</v>
      </c>
      <c r="B137" s="81"/>
      <c r="C137" s="81"/>
      <c r="D137" s="124" t="s">
        <v>193</v>
      </c>
      <c r="E137" s="125"/>
      <c r="F137" s="125"/>
      <c r="G137" s="125"/>
      <c r="H137" s="125"/>
      <c r="I137" s="125"/>
      <c r="J137" s="125"/>
      <c r="K137" s="125"/>
      <c r="L137" s="125"/>
      <c r="M137" s="125"/>
      <c r="N137" s="125"/>
      <c r="O137" s="125"/>
      <c r="P137" s="125"/>
      <c r="Q137" s="125"/>
      <c r="R137" s="125"/>
      <c r="S137" s="125"/>
      <c r="T137" s="126"/>
      <c r="U137" s="52">
        <f>X50</f>
        <v>6090156</v>
      </c>
      <c r="V137" s="53"/>
      <c r="W137" s="53"/>
      <c r="X137" s="53"/>
      <c r="Y137" s="54"/>
      <c r="Z137" s="52">
        <f>AC50</f>
        <v>656000</v>
      </c>
      <c r="AA137" s="53"/>
      <c r="AB137" s="53"/>
      <c r="AC137" s="53"/>
      <c r="AD137" s="54"/>
      <c r="AE137" s="68">
        <v>0</v>
      </c>
      <c r="AF137" s="68"/>
      <c r="AG137" s="68"/>
      <c r="AH137" s="68"/>
      <c r="AI137" s="68"/>
      <c r="AJ137" s="68">
        <f t="shared" si="14"/>
        <v>6746156</v>
      </c>
      <c r="AK137" s="68"/>
      <c r="AL137" s="68"/>
      <c r="AM137" s="68"/>
      <c r="AN137" s="68"/>
      <c r="AO137" s="68">
        <f>AR50</f>
        <v>6143313</v>
      </c>
      <c r="AP137" s="68"/>
      <c r="AQ137" s="68"/>
      <c r="AR137" s="68"/>
      <c r="AS137" s="68"/>
      <c r="AT137" s="68">
        <f>AW50</f>
        <v>656000</v>
      </c>
      <c r="AU137" s="67"/>
      <c r="AV137" s="67"/>
      <c r="AW137" s="67"/>
      <c r="AX137" s="67"/>
      <c r="AY137" s="68">
        <v>0</v>
      </c>
      <c r="AZ137" s="68"/>
      <c r="BA137" s="68"/>
      <c r="BB137" s="68"/>
      <c r="BC137" s="68"/>
      <c r="BD137" s="68">
        <f t="shared" si="15"/>
        <v>6799313</v>
      </c>
      <c r="BE137" s="68"/>
      <c r="BF137" s="68"/>
      <c r="BG137" s="68"/>
      <c r="BH137" s="68"/>
    </row>
    <row r="138" spans="1:79" s="21" customFormat="1" ht="24" hidden="1" customHeight="1" x14ac:dyDescent="0.25">
      <c r="A138" s="46">
        <v>4</v>
      </c>
      <c r="B138" s="47"/>
      <c r="C138" s="47"/>
      <c r="D138" s="124" t="s">
        <v>194</v>
      </c>
      <c r="E138" s="125"/>
      <c r="F138" s="125"/>
      <c r="G138" s="125"/>
      <c r="H138" s="125"/>
      <c r="I138" s="125"/>
      <c r="J138" s="125"/>
      <c r="K138" s="125"/>
      <c r="L138" s="125"/>
      <c r="M138" s="125"/>
      <c r="N138" s="125"/>
      <c r="O138" s="125"/>
      <c r="P138" s="125"/>
      <c r="Q138" s="125"/>
      <c r="R138" s="125"/>
      <c r="S138" s="125"/>
      <c r="T138" s="126"/>
      <c r="U138" s="52">
        <v>0</v>
      </c>
      <c r="V138" s="53"/>
      <c r="W138" s="53"/>
      <c r="X138" s="53"/>
      <c r="Y138" s="54"/>
      <c r="Z138" s="52">
        <v>0</v>
      </c>
      <c r="AA138" s="53"/>
      <c r="AB138" s="53"/>
      <c r="AC138" s="53"/>
      <c r="AD138" s="54"/>
      <c r="AE138" s="68">
        <v>0</v>
      </c>
      <c r="AF138" s="68"/>
      <c r="AG138" s="68"/>
      <c r="AH138" s="68"/>
      <c r="AI138" s="68"/>
      <c r="AJ138" s="67">
        <f t="shared" si="14"/>
        <v>0</v>
      </c>
      <c r="AK138" s="67"/>
      <c r="AL138" s="67"/>
      <c r="AM138" s="67"/>
      <c r="AN138" s="67"/>
      <c r="AO138" s="68">
        <v>0</v>
      </c>
      <c r="AP138" s="68"/>
      <c r="AQ138" s="68"/>
      <c r="AR138" s="68"/>
      <c r="AS138" s="68"/>
      <c r="AT138" s="67">
        <v>0</v>
      </c>
      <c r="AU138" s="67"/>
      <c r="AV138" s="67"/>
      <c r="AW138" s="67"/>
      <c r="AX138" s="67"/>
      <c r="AY138" s="68">
        <v>0</v>
      </c>
      <c r="AZ138" s="68"/>
      <c r="BA138" s="68"/>
      <c r="BB138" s="68"/>
      <c r="BC138" s="68"/>
      <c r="BD138" s="68">
        <f t="shared" si="15"/>
        <v>0</v>
      </c>
      <c r="BE138" s="68"/>
      <c r="BF138" s="68"/>
      <c r="BG138" s="68"/>
      <c r="BH138" s="68"/>
    </row>
    <row r="139" spans="1:79" s="21" customFormat="1" ht="72" hidden="1" customHeight="1" x14ac:dyDescent="0.25">
      <c r="A139" s="46">
        <v>5</v>
      </c>
      <c r="B139" s="47"/>
      <c r="C139" s="47"/>
      <c r="D139" s="127" t="s">
        <v>195</v>
      </c>
      <c r="E139" s="128"/>
      <c r="F139" s="128"/>
      <c r="G139" s="128"/>
      <c r="H139" s="128"/>
      <c r="I139" s="128"/>
      <c r="J139" s="128"/>
      <c r="K139" s="128"/>
      <c r="L139" s="128"/>
      <c r="M139" s="128"/>
      <c r="N139" s="128"/>
      <c r="O139" s="128"/>
      <c r="P139" s="128"/>
      <c r="Q139" s="128"/>
      <c r="R139" s="128"/>
      <c r="S139" s="128"/>
      <c r="T139" s="129"/>
      <c r="U139" s="52">
        <v>0</v>
      </c>
      <c r="V139" s="53"/>
      <c r="W139" s="53"/>
      <c r="X139" s="53"/>
      <c r="Y139" s="54"/>
      <c r="Z139" s="52">
        <v>0</v>
      </c>
      <c r="AA139" s="53"/>
      <c r="AB139" s="53"/>
      <c r="AC139" s="53"/>
      <c r="AD139" s="54"/>
      <c r="AE139" s="68">
        <v>0</v>
      </c>
      <c r="AF139" s="68"/>
      <c r="AG139" s="68"/>
      <c r="AH139" s="68"/>
      <c r="AI139" s="68"/>
      <c r="AJ139" s="67">
        <f t="shared" si="14"/>
        <v>0</v>
      </c>
      <c r="AK139" s="67"/>
      <c r="AL139" s="67"/>
      <c r="AM139" s="67"/>
      <c r="AN139" s="67"/>
      <c r="AO139" s="68">
        <v>0</v>
      </c>
      <c r="AP139" s="68"/>
      <c r="AQ139" s="68"/>
      <c r="AR139" s="68"/>
      <c r="AS139" s="68"/>
      <c r="AT139" s="67">
        <v>0</v>
      </c>
      <c r="AU139" s="67"/>
      <c r="AV139" s="67"/>
      <c r="AW139" s="67"/>
      <c r="AX139" s="67"/>
      <c r="AY139" s="68">
        <v>0</v>
      </c>
      <c r="AZ139" s="68"/>
      <c r="BA139" s="68"/>
      <c r="BB139" s="68"/>
      <c r="BC139" s="68"/>
      <c r="BD139" s="68">
        <f t="shared" si="15"/>
        <v>0</v>
      </c>
      <c r="BE139" s="68"/>
      <c r="BF139" s="68"/>
      <c r="BG139" s="68"/>
      <c r="BH139" s="68"/>
    </row>
    <row r="140" spans="1:79" s="21" customFormat="1" ht="49.5" hidden="1" customHeight="1" x14ac:dyDescent="0.25">
      <c r="A140" s="46">
        <v>6</v>
      </c>
      <c r="B140" s="47"/>
      <c r="C140" s="47"/>
      <c r="D140" s="124" t="s">
        <v>196</v>
      </c>
      <c r="E140" s="125"/>
      <c r="F140" s="125"/>
      <c r="G140" s="125"/>
      <c r="H140" s="125"/>
      <c r="I140" s="125"/>
      <c r="J140" s="125"/>
      <c r="K140" s="125"/>
      <c r="L140" s="125"/>
      <c r="M140" s="125"/>
      <c r="N140" s="125"/>
      <c r="O140" s="125"/>
      <c r="P140" s="125"/>
      <c r="Q140" s="125"/>
      <c r="R140" s="125"/>
      <c r="S140" s="125"/>
      <c r="T140" s="126"/>
      <c r="U140" s="52">
        <v>0</v>
      </c>
      <c r="V140" s="53"/>
      <c r="W140" s="53"/>
      <c r="X140" s="53"/>
      <c r="Y140" s="54"/>
      <c r="Z140" s="52">
        <v>0</v>
      </c>
      <c r="AA140" s="53"/>
      <c r="AB140" s="53"/>
      <c r="AC140" s="53"/>
      <c r="AD140" s="54"/>
      <c r="AE140" s="68">
        <v>0</v>
      </c>
      <c r="AF140" s="68"/>
      <c r="AG140" s="68"/>
      <c r="AH140" s="68"/>
      <c r="AI140" s="68"/>
      <c r="AJ140" s="67">
        <f t="shared" si="14"/>
        <v>0</v>
      </c>
      <c r="AK140" s="67"/>
      <c r="AL140" s="67"/>
      <c r="AM140" s="67"/>
      <c r="AN140" s="67"/>
      <c r="AO140" s="68">
        <v>0</v>
      </c>
      <c r="AP140" s="68"/>
      <c r="AQ140" s="68"/>
      <c r="AR140" s="68"/>
      <c r="AS140" s="68"/>
      <c r="AT140" s="67">
        <v>0</v>
      </c>
      <c r="AU140" s="67"/>
      <c r="AV140" s="67"/>
      <c r="AW140" s="67"/>
      <c r="AX140" s="67"/>
      <c r="AY140" s="68">
        <v>0</v>
      </c>
      <c r="AZ140" s="68"/>
      <c r="BA140" s="68"/>
      <c r="BB140" s="68"/>
      <c r="BC140" s="68"/>
      <c r="BD140" s="68">
        <f t="shared" si="15"/>
        <v>0</v>
      </c>
      <c r="BE140" s="68"/>
      <c r="BF140" s="68"/>
      <c r="BG140" s="68"/>
      <c r="BH140" s="68"/>
    </row>
    <row r="141" spans="1:79" s="21" customFormat="1" ht="36.65" hidden="1" customHeight="1" x14ac:dyDescent="0.25">
      <c r="A141" s="46">
        <v>7</v>
      </c>
      <c r="B141" s="47"/>
      <c r="C141" s="47"/>
      <c r="D141" s="124" t="s">
        <v>197</v>
      </c>
      <c r="E141" s="125"/>
      <c r="F141" s="125"/>
      <c r="G141" s="125"/>
      <c r="H141" s="125"/>
      <c r="I141" s="125"/>
      <c r="J141" s="125"/>
      <c r="K141" s="125"/>
      <c r="L141" s="125"/>
      <c r="M141" s="125"/>
      <c r="N141" s="125"/>
      <c r="O141" s="125"/>
      <c r="P141" s="125"/>
      <c r="Q141" s="125"/>
      <c r="R141" s="125"/>
      <c r="S141" s="125"/>
      <c r="T141" s="126"/>
      <c r="U141" s="52">
        <v>0</v>
      </c>
      <c r="V141" s="53"/>
      <c r="W141" s="53"/>
      <c r="X141" s="53"/>
      <c r="Y141" s="54"/>
      <c r="Z141" s="52">
        <v>0</v>
      </c>
      <c r="AA141" s="53"/>
      <c r="AB141" s="53"/>
      <c r="AC141" s="53"/>
      <c r="AD141" s="54"/>
      <c r="AE141" s="68">
        <v>0</v>
      </c>
      <c r="AF141" s="68"/>
      <c r="AG141" s="68"/>
      <c r="AH141" s="68"/>
      <c r="AI141" s="68"/>
      <c r="AJ141" s="67">
        <f t="shared" si="14"/>
        <v>0</v>
      </c>
      <c r="AK141" s="67"/>
      <c r="AL141" s="67"/>
      <c r="AM141" s="67"/>
      <c r="AN141" s="67"/>
      <c r="AO141" s="68">
        <v>0</v>
      </c>
      <c r="AP141" s="68"/>
      <c r="AQ141" s="68"/>
      <c r="AR141" s="68"/>
      <c r="AS141" s="68"/>
      <c r="AT141" s="67">
        <v>0</v>
      </c>
      <c r="AU141" s="67"/>
      <c r="AV141" s="67"/>
      <c r="AW141" s="67"/>
      <c r="AX141" s="67"/>
      <c r="AY141" s="68">
        <v>0</v>
      </c>
      <c r="AZ141" s="68"/>
      <c r="BA141" s="68"/>
      <c r="BB141" s="68"/>
      <c r="BC141" s="68"/>
      <c r="BD141" s="68">
        <f t="shared" si="15"/>
        <v>0</v>
      </c>
      <c r="BE141" s="68"/>
      <c r="BF141" s="68"/>
      <c r="BG141" s="68"/>
      <c r="BH141" s="68"/>
    </row>
    <row r="142" spans="1:79" s="22" customFormat="1" ht="14.15" customHeight="1" x14ac:dyDescent="0.25">
      <c r="A142" s="92"/>
      <c r="B142" s="93"/>
      <c r="C142" s="93"/>
      <c r="D142" s="69" t="s">
        <v>146</v>
      </c>
      <c r="E142" s="70"/>
      <c r="F142" s="70"/>
      <c r="G142" s="70"/>
      <c r="H142" s="70"/>
      <c r="I142" s="70"/>
      <c r="J142" s="70"/>
      <c r="K142" s="70"/>
      <c r="L142" s="70"/>
      <c r="M142" s="70"/>
      <c r="N142" s="70"/>
      <c r="O142" s="70"/>
      <c r="P142" s="70"/>
      <c r="Q142" s="70"/>
      <c r="R142" s="70"/>
      <c r="S142" s="70"/>
      <c r="T142" s="71"/>
      <c r="U142" s="120">
        <f>U137</f>
        <v>6090156</v>
      </c>
      <c r="V142" s="121"/>
      <c r="W142" s="121"/>
      <c r="X142" s="121"/>
      <c r="Y142" s="122"/>
      <c r="Z142" s="120">
        <f>Z137</f>
        <v>656000</v>
      </c>
      <c r="AA142" s="121"/>
      <c r="AB142" s="121"/>
      <c r="AC142" s="121"/>
      <c r="AD142" s="122"/>
      <c r="AE142" s="65">
        <v>0</v>
      </c>
      <c r="AF142" s="65"/>
      <c r="AG142" s="65"/>
      <c r="AH142" s="65"/>
      <c r="AI142" s="65"/>
      <c r="AJ142" s="65">
        <f t="shared" si="14"/>
        <v>6746156</v>
      </c>
      <c r="AK142" s="65"/>
      <c r="AL142" s="65"/>
      <c r="AM142" s="65"/>
      <c r="AN142" s="65"/>
      <c r="AO142" s="65">
        <f>AO137</f>
        <v>6143313</v>
      </c>
      <c r="AP142" s="65"/>
      <c r="AQ142" s="65"/>
      <c r="AR142" s="65"/>
      <c r="AS142" s="65"/>
      <c r="AT142" s="65">
        <f>AT137</f>
        <v>656000</v>
      </c>
      <c r="AU142" s="61"/>
      <c r="AV142" s="61"/>
      <c r="AW142" s="61"/>
      <c r="AX142" s="61"/>
      <c r="AY142" s="65">
        <v>0</v>
      </c>
      <c r="AZ142" s="65"/>
      <c r="BA142" s="65"/>
      <c r="BB142" s="65"/>
      <c r="BC142" s="65"/>
      <c r="BD142" s="65">
        <f t="shared" si="15"/>
        <v>6799313</v>
      </c>
      <c r="BE142" s="65"/>
      <c r="BF142" s="65"/>
      <c r="BG142" s="65"/>
      <c r="BH142" s="65"/>
    </row>
    <row r="143" spans="1:79" s="21" customFormat="1" ht="12.75" customHeight="1" x14ac:dyDescent="0.25">
      <c r="A143" s="23"/>
      <c r="B143" s="23"/>
      <c r="C143" s="23"/>
      <c r="D143" s="23"/>
      <c r="E143" s="23"/>
      <c r="F143" s="23"/>
      <c r="G143" s="23"/>
      <c r="H143" s="23"/>
      <c r="I143" s="23"/>
      <c r="J143" s="23"/>
      <c r="K143" s="23"/>
      <c r="L143" s="23"/>
      <c r="M143" s="23"/>
      <c r="N143" s="23"/>
      <c r="O143" s="23"/>
      <c r="P143" s="23"/>
      <c r="Q143" s="23"/>
      <c r="R143" s="23"/>
      <c r="S143" s="23"/>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row>
    <row r="144" spans="1:79" s="20" customFormat="1" ht="13" hidden="1" x14ac:dyDescent="0.3"/>
    <row r="145" spans="1:79" s="20" customFormat="1" ht="14.25" customHeight="1" x14ac:dyDescent="0.3">
      <c r="A145" s="135" t="s">
        <v>151</v>
      </c>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row>
    <row r="146" spans="1:79" s="20" customFormat="1" ht="14.25" customHeight="1" x14ac:dyDescent="0.3">
      <c r="A146" s="135" t="s">
        <v>292</v>
      </c>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row>
    <row r="147" spans="1:79" s="26" customFormat="1" ht="23.15" customHeight="1" x14ac:dyDescent="0.25">
      <c r="A147" s="155" t="s">
        <v>5</v>
      </c>
      <c r="B147" s="156"/>
      <c r="C147" s="156"/>
      <c r="D147" s="77" t="s">
        <v>8</v>
      </c>
      <c r="E147" s="77"/>
      <c r="F147" s="77"/>
      <c r="G147" s="77"/>
      <c r="H147" s="77"/>
      <c r="I147" s="77"/>
      <c r="J147" s="77"/>
      <c r="K147" s="77"/>
      <c r="L147" s="77"/>
      <c r="M147" s="77"/>
      <c r="N147" s="77"/>
      <c r="O147" s="77"/>
      <c r="P147" s="77"/>
      <c r="Q147" s="77" t="s">
        <v>7</v>
      </c>
      <c r="R147" s="77"/>
      <c r="S147" s="77"/>
      <c r="T147" s="77"/>
      <c r="U147" s="77"/>
      <c r="V147" s="77" t="s">
        <v>6</v>
      </c>
      <c r="W147" s="77"/>
      <c r="X147" s="77"/>
      <c r="Y147" s="77"/>
      <c r="Z147" s="77"/>
      <c r="AA147" s="77"/>
      <c r="AB147" s="77"/>
      <c r="AC147" s="77"/>
      <c r="AD147" s="77"/>
      <c r="AE147" s="77"/>
      <c r="AF147" s="80" t="s">
        <v>281</v>
      </c>
      <c r="AG147" s="81"/>
      <c r="AH147" s="81"/>
      <c r="AI147" s="81"/>
      <c r="AJ147" s="81"/>
      <c r="AK147" s="81"/>
      <c r="AL147" s="81"/>
      <c r="AM147" s="81"/>
      <c r="AN147" s="81"/>
      <c r="AO147" s="81"/>
      <c r="AP147" s="81"/>
      <c r="AQ147" s="81"/>
      <c r="AR147" s="81"/>
      <c r="AS147" s="81"/>
      <c r="AT147" s="82"/>
      <c r="AU147" s="80" t="s">
        <v>282</v>
      </c>
      <c r="AV147" s="81"/>
      <c r="AW147" s="81"/>
      <c r="AX147" s="81"/>
      <c r="AY147" s="81"/>
      <c r="AZ147" s="81"/>
      <c r="BA147" s="81"/>
      <c r="BB147" s="81"/>
      <c r="BC147" s="81"/>
      <c r="BD147" s="81"/>
      <c r="BE147" s="81"/>
      <c r="BF147" s="81"/>
      <c r="BG147" s="81"/>
      <c r="BH147" s="81"/>
      <c r="BI147" s="82"/>
      <c r="BJ147" s="80" t="s">
        <v>283</v>
      </c>
      <c r="BK147" s="81"/>
      <c r="BL147" s="81"/>
      <c r="BM147" s="81"/>
      <c r="BN147" s="81"/>
      <c r="BO147" s="81"/>
      <c r="BP147" s="81"/>
      <c r="BQ147" s="81"/>
      <c r="BR147" s="81"/>
      <c r="BS147" s="81"/>
      <c r="BT147" s="81"/>
      <c r="BU147" s="81"/>
      <c r="BV147" s="81"/>
      <c r="BW147" s="81"/>
      <c r="BX147" s="82"/>
    </row>
    <row r="148" spans="1:79" s="26" customFormat="1" ht="21" customHeight="1" x14ac:dyDescent="0.25">
      <c r="A148" s="158"/>
      <c r="B148" s="159"/>
      <c r="C148" s="159"/>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t="s">
        <v>3</v>
      </c>
      <c r="AG148" s="77"/>
      <c r="AH148" s="77"/>
      <c r="AI148" s="77"/>
      <c r="AJ148" s="77"/>
      <c r="AK148" s="77" t="s">
        <v>2</v>
      </c>
      <c r="AL148" s="77"/>
      <c r="AM148" s="77"/>
      <c r="AN148" s="77"/>
      <c r="AO148" s="77"/>
      <c r="AP148" s="77" t="s">
        <v>122</v>
      </c>
      <c r="AQ148" s="77"/>
      <c r="AR148" s="77"/>
      <c r="AS148" s="77"/>
      <c r="AT148" s="77"/>
      <c r="AU148" s="77" t="s">
        <v>3</v>
      </c>
      <c r="AV148" s="77"/>
      <c r="AW148" s="77"/>
      <c r="AX148" s="77"/>
      <c r="AY148" s="77"/>
      <c r="AZ148" s="77" t="s">
        <v>2</v>
      </c>
      <c r="BA148" s="77"/>
      <c r="BB148" s="77"/>
      <c r="BC148" s="77"/>
      <c r="BD148" s="77"/>
      <c r="BE148" s="77" t="s">
        <v>89</v>
      </c>
      <c r="BF148" s="77"/>
      <c r="BG148" s="77"/>
      <c r="BH148" s="77"/>
      <c r="BI148" s="77"/>
      <c r="BJ148" s="77" t="s">
        <v>3</v>
      </c>
      <c r="BK148" s="77"/>
      <c r="BL148" s="77"/>
      <c r="BM148" s="77"/>
      <c r="BN148" s="77"/>
      <c r="BO148" s="77" t="s">
        <v>2</v>
      </c>
      <c r="BP148" s="77"/>
      <c r="BQ148" s="77"/>
      <c r="BR148" s="77"/>
      <c r="BS148" s="77"/>
      <c r="BT148" s="77" t="s">
        <v>96</v>
      </c>
      <c r="BU148" s="77"/>
      <c r="BV148" s="77"/>
      <c r="BW148" s="77"/>
      <c r="BX148" s="77"/>
    </row>
    <row r="149" spans="1:79" s="25" customFormat="1" ht="15" customHeight="1" x14ac:dyDescent="0.25">
      <c r="A149" s="55">
        <v>1</v>
      </c>
      <c r="B149" s="56"/>
      <c r="C149" s="56"/>
      <c r="D149" s="73">
        <v>2</v>
      </c>
      <c r="E149" s="73"/>
      <c r="F149" s="73"/>
      <c r="G149" s="73"/>
      <c r="H149" s="73"/>
      <c r="I149" s="73"/>
      <c r="J149" s="73"/>
      <c r="K149" s="73"/>
      <c r="L149" s="73"/>
      <c r="M149" s="73"/>
      <c r="N149" s="73"/>
      <c r="O149" s="73"/>
      <c r="P149" s="73"/>
      <c r="Q149" s="73">
        <v>3</v>
      </c>
      <c r="R149" s="73"/>
      <c r="S149" s="73"/>
      <c r="T149" s="73"/>
      <c r="U149" s="73"/>
      <c r="V149" s="73">
        <v>4</v>
      </c>
      <c r="W149" s="73"/>
      <c r="X149" s="73"/>
      <c r="Y149" s="73"/>
      <c r="Z149" s="73"/>
      <c r="AA149" s="73"/>
      <c r="AB149" s="73"/>
      <c r="AC149" s="73"/>
      <c r="AD149" s="73"/>
      <c r="AE149" s="73"/>
      <c r="AF149" s="73">
        <v>5</v>
      </c>
      <c r="AG149" s="73"/>
      <c r="AH149" s="73"/>
      <c r="AI149" s="73"/>
      <c r="AJ149" s="73"/>
      <c r="AK149" s="73">
        <v>6</v>
      </c>
      <c r="AL149" s="73"/>
      <c r="AM149" s="73"/>
      <c r="AN149" s="73"/>
      <c r="AO149" s="73"/>
      <c r="AP149" s="73">
        <v>7</v>
      </c>
      <c r="AQ149" s="73"/>
      <c r="AR149" s="73"/>
      <c r="AS149" s="73"/>
      <c r="AT149" s="73"/>
      <c r="AU149" s="73">
        <v>8</v>
      </c>
      <c r="AV149" s="73"/>
      <c r="AW149" s="73"/>
      <c r="AX149" s="73"/>
      <c r="AY149" s="73"/>
      <c r="AZ149" s="73">
        <v>9</v>
      </c>
      <c r="BA149" s="73"/>
      <c r="BB149" s="73"/>
      <c r="BC149" s="73"/>
      <c r="BD149" s="73"/>
      <c r="BE149" s="73">
        <v>10</v>
      </c>
      <c r="BF149" s="73"/>
      <c r="BG149" s="73"/>
      <c r="BH149" s="73"/>
      <c r="BI149" s="73"/>
      <c r="BJ149" s="73">
        <v>11</v>
      </c>
      <c r="BK149" s="73"/>
      <c r="BL149" s="73"/>
      <c r="BM149" s="73"/>
      <c r="BN149" s="73"/>
      <c r="BO149" s="73">
        <v>12</v>
      </c>
      <c r="BP149" s="73"/>
      <c r="BQ149" s="73"/>
      <c r="BR149" s="73"/>
      <c r="BS149" s="73"/>
      <c r="BT149" s="73">
        <v>13</v>
      </c>
      <c r="BU149" s="73"/>
      <c r="BV149" s="73"/>
      <c r="BW149" s="73"/>
      <c r="BX149" s="73"/>
    </row>
    <row r="150" spans="1:79" s="20" customFormat="1" ht="10.5" hidden="1" customHeight="1" x14ac:dyDescent="0.3">
      <c r="A150" s="46" t="s">
        <v>153</v>
      </c>
      <c r="B150" s="47"/>
      <c r="C150" s="47"/>
      <c r="D150" s="180" t="s">
        <v>56</v>
      </c>
      <c r="E150" s="180"/>
      <c r="F150" s="180"/>
      <c r="G150" s="180"/>
      <c r="H150" s="180"/>
      <c r="I150" s="180"/>
      <c r="J150" s="180"/>
      <c r="K150" s="180"/>
      <c r="L150" s="180"/>
      <c r="M150" s="180"/>
      <c r="N150" s="180"/>
      <c r="O150" s="180"/>
      <c r="P150" s="180"/>
      <c r="Q150" s="180" t="s">
        <v>69</v>
      </c>
      <c r="R150" s="180"/>
      <c r="S150" s="180"/>
      <c r="T150" s="180"/>
      <c r="U150" s="180"/>
      <c r="V150" s="180" t="s">
        <v>70</v>
      </c>
      <c r="W150" s="180"/>
      <c r="X150" s="180"/>
      <c r="Y150" s="180"/>
      <c r="Z150" s="180"/>
      <c r="AA150" s="180"/>
      <c r="AB150" s="180"/>
      <c r="AC150" s="180"/>
      <c r="AD150" s="180"/>
      <c r="AE150" s="180"/>
      <c r="AF150" s="67" t="s">
        <v>110</v>
      </c>
      <c r="AG150" s="67"/>
      <c r="AH150" s="67"/>
      <c r="AI150" s="67"/>
      <c r="AJ150" s="67"/>
      <c r="AK150" s="72" t="s">
        <v>111</v>
      </c>
      <c r="AL150" s="72"/>
      <c r="AM150" s="72"/>
      <c r="AN150" s="72"/>
      <c r="AO150" s="72"/>
      <c r="AP150" s="83" t="s">
        <v>199</v>
      </c>
      <c r="AQ150" s="83"/>
      <c r="AR150" s="83"/>
      <c r="AS150" s="83"/>
      <c r="AT150" s="83"/>
      <c r="AU150" s="67" t="s">
        <v>112</v>
      </c>
      <c r="AV150" s="67"/>
      <c r="AW150" s="67"/>
      <c r="AX150" s="67"/>
      <c r="AY150" s="67"/>
      <c r="AZ150" s="72" t="s">
        <v>113</v>
      </c>
      <c r="BA150" s="72"/>
      <c r="BB150" s="72"/>
      <c r="BC150" s="72"/>
      <c r="BD150" s="72"/>
      <c r="BE150" s="83" t="s">
        <v>199</v>
      </c>
      <c r="BF150" s="83"/>
      <c r="BG150" s="83"/>
      <c r="BH150" s="83"/>
      <c r="BI150" s="83"/>
      <c r="BJ150" s="67" t="s">
        <v>104</v>
      </c>
      <c r="BK150" s="67"/>
      <c r="BL150" s="67"/>
      <c r="BM150" s="67"/>
      <c r="BN150" s="67"/>
      <c r="BO150" s="72" t="s">
        <v>105</v>
      </c>
      <c r="BP150" s="72"/>
      <c r="BQ150" s="72"/>
      <c r="BR150" s="72"/>
      <c r="BS150" s="72"/>
      <c r="BT150" s="83" t="s">
        <v>199</v>
      </c>
      <c r="BU150" s="83"/>
      <c r="BV150" s="83"/>
      <c r="BW150" s="83"/>
      <c r="BX150" s="83"/>
      <c r="CA150" s="20" t="s">
        <v>36</v>
      </c>
    </row>
    <row r="151" spans="1:79" s="22" customFormat="1" ht="15" customHeight="1" x14ac:dyDescent="0.25">
      <c r="A151" s="92">
        <v>0</v>
      </c>
      <c r="B151" s="93"/>
      <c r="C151" s="93"/>
      <c r="D151" s="179" t="s">
        <v>198</v>
      </c>
      <c r="E151" s="179"/>
      <c r="F151" s="179"/>
      <c r="G151" s="179"/>
      <c r="H151" s="179"/>
      <c r="I151" s="179"/>
      <c r="J151" s="179"/>
      <c r="K151" s="179"/>
      <c r="L151" s="179"/>
      <c r="M151" s="179"/>
      <c r="N151" s="179"/>
      <c r="O151" s="179"/>
      <c r="P151" s="179"/>
      <c r="Q151" s="110"/>
      <c r="R151" s="110"/>
      <c r="S151" s="110"/>
      <c r="T151" s="110"/>
      <c r="U151" s="110"/>
      <c r="V151" s="110"/>
      <c r="W151" s="110"/>
      <c r="X151" s="110"/>
      <c r="Y151" s="110"/>
      <c r="Z151" s="110"/>
      <c r="AA151" s="110"/>
      <c r="AB151" s="110"/>
      <c r="AC151" s="110"/>
      <c r="AD151" s="110"/>
      <c r="AE151" s="110"/>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CA151" s="22" t="s">
        <v>37</v>
      </c>
    </row>
    <row r="152" spans="1:79" s="21" customFormat="1" ht="15" customHeight="1" x14ac:dyDescent="0.25">
      <c r="A152" s="46">
        <v>1</v>
      </c>
      <c r="B152" s="47"/>
      <c r="C152" s="47"/>
      <c r="D152" s="89" t="s">
        <v>200</v>
      </c>
      <c r="E152" s="90"/>
      <c r="F152" s="90"/>
      <c r="G152" s="90"/>
      <c r="H152" s="90"/>
      <c r="I152" s="90"/>
      <c r="J152" s="90"/>
      <c r="K152" s="90"/>
      <c r="L152" s="90"/>
      <c r="M152" s="90"/>
      <c r="N152" s="90"/>
      <c r="O152" s="90"/>
      <c r="P152" s="91"/>
      <c r="Q152" s="73" t="s">
        <v>201</v>
      </c>
      <c r="R152" s="73"/>
      <c r="S152" s="73"/>
      <c r="T152" s="73"/>
      <c r="U152" s="73"/>
      <c r="V152" s="73" t="s">
        <v>202</v>
      </c>
      <c r="W152" s="73"/>
      <c r="X152" s="73"/>
      <c r="Y152" s="73"/>
      <c r="Z152" s="73"/>
      <c r="AA152" s="73"/>
      <c r="AB152" s="73"/>
      <c r="AC152" s="73"/>
      <c r="AD152" s="73"/>
      <c r="AE152" s="73"/>
      <c r="AF152" s="88">
        <v>1</v>
      </c>
      <c r="AG152" s="88"/>
      <c r="AH152" s="88"/>
      <c r="AI152" s="88"/>
      <c r="AJ152" s="88"/>
      <c r="AK152" s="88">
        <v>1</v>
      </c>
      <c r="AL152" s="88"/>
      <c r="AM152" s="88"/>
      <c r="AN152" s="88"/>
      <c r="AO152" s="88"/>
      <c r="AP152" s="88">
        <v>1</v>
      </c>
      <c r="AQ152" s="88"/>
      <c r="AR152" s="88"/>
      <c r="AS152" s="88"/>
      <c r="AT152" s="88"/>
      <c r="AU152" s="88">
        <v>1</v>
      </c>
      <c r="AV152" s="88"/>
      <c r="AW152" s="88"/>
      <c r="AX152" s="88"/>
      <c r="AY152" s="88"/>
      <c r="AZ152" s="88">
        <v>1</v>
      </c>
      <c r="BA152" s="88"/>
      <c r="BB152" s="88"/>
      <c r="BC152" s="88"/>
      <c r="BD152" s="88"/>
      <c r="BE152" s="88">
        <v>1</v>
      </c>
      <c r="BF152" s="88"/>
      <c r="BG152" s="88"/>
      <c r="BH152" s="88"/>
      <c r="BI152" s="88"/>
      <c r="BJ152" s="88">
        <v>1</v>
      </c>
      <c r="BK152" s="88"/>
      <c r="BL152" s="88"/>
      <c r="BM152" s="88"/>
      <c r="BN152" s="88"/>
      <c r="BO152" s="88">
        <v>1</v>
      </c>
      <c r="BP152" s="88"/>
      <c r="BQ152" s="88"/>
      <c r="BR152" s="88"/>
      <c r="BS152" s="88"/>
      <c r="BT152" s="88">
        <v>1</v>
      </c>
      <c r="BU152" s="88"/>
      <c r="BV152" s="88"/>
      <c r="BW152" s="88"/>
      <c r="BX152" s="88"/>
    </row>
    <row r="153" spans="1:79" s="21" customFormat="1" ht="27" customHeight="1" x14ac:dyDescent="0.25">
      <c r="A153" s="46">
        <v>2</v>
      </c>
      <c r="B153" s="47"/>
      <c r="C153" s="47"/>
      <c r="D153" s="89" t="s">
        <v>203</v>
      </c>
      <c r="E153" s="90"/>
      <c r="F153" s="90"/>
      <c r="G153" s="90"/>
      <c r="H153" s="90"/>
      <c r="I153" s="90"/>
      <c r="J153" s="90"/>
      <c r="K153" s="90"/>
      <c r="L153" s="90"/>
      <c r="M153" s="90"/>
      <c r="N153" s="90"/>
      <c r="O153" s="90"/>
      <c r="P153" s="91"/>
      <c r="Q153" s="73" t="s">
        <v>201</v>
      </c>
      <c r="R153" s="73"/>
      <c r="S153" s="73"/>
      <c r="T153" s="73"/>
      <c r="U153" s="73"/>
      <c r="V153" s="73" t="s">
        <v>204</v>
      </c>
      <c r="W153" s="73"/>
      <c r="X153" s="73"/>
      <c r="Y153" s="73"/>
      <c r="Z153" s="73"/>
      <c r="AA153" s="73"/>
      <c r="AB153" s="73"/>
      <c r="AC153" s="73"/>
      <c r="AD153" s="73"/>
      <c r="AE153" s="73"/>
      <c r="AF153" s="88">
        <v>20.25</v>
      </c>
      <c r="AG153" s="88"/>
      <c r="AH153" s="88"/>
      <c r="AI153" s="88"/>
      <c r="AJ153" s="88"/>
      <c r="AK153" s="88">
        <v>0</v>
      </c>
      <c r="AL153" s="88"/>
      <c r="AM153" s="88"/>
      <c r="AN153" s="88"/>
      <c r="AO153" s="88"/>
      <c r="AP153" s="88">
        <f>AF153</f>
        <v>20.25</v>
      </c>
      <c r="AQ153" s="88"/>
      <c r="AR153" s="88"/>
      <c r="AS153" s="88"/>
      <c r="AT153" s="88"/>
      <c r="AU153" s="88">
        <v>24.5</v>
      </c>
      <c r="AV153" s="88"/>
      <c r="AW153" s="88"/>
      <c r="AX153" s="88"/>
      <c r="AY153" s="88"/>
      <c r="AZ153" s="88">
        <v>0</v>
      </c>
      <c r="BA153" s="88"/>
      <c r="BB153" s="88"/>
      <c r="BC153" s="88"/>
      <c r="BD153" s="88"/>
      <c r="BE153" s="88">
        <f t="shared" ref="BE153:BE162" si="16">AU153+AZ153</f>
        <v>24.5</v>
      </c>
      <c r="BF153" s="88"/>
      <c r="BG153" s="88"/>
      <c r="BH153" s="88"/>
      <c r="BI153" s="88"/>
      <c r="BJ153" s="88">
        <v>24.5</v>
      </c>
      <c r="BK153" s="88"/>
      <c r="BL153" s="88"/>
      <c r="BM153" s="88"/>
      <c r="BN153" s="88"/>
      <c r="BO153" s="88">
        <v>0</v>
      </c>
      <c r="BP153" s="88"/>
      <c r="BQ153" s="88"/>
      <c r="BR153" s="88"/>
      <c r="BS153" s="88"/>
      <c r="BT153" s="88">
        <f>BJ153</f>
        <v>24.5</v>
      </c>
      <c r="BU153" s="88"/>
      <c r="BV153" s="88"/>
      <c r="BW153" s="88"/>
      <c r="BX153" s="88"/>
    </row>
    <row r="154" spans="1:79" s="21" customFormat="1" ht="15" customHeight="1" x14ac:dyDescent="0.25">
      <c r="A154" s="46">
        <v>3</v>
      </c>
      <c r="B154" s="47"/>
      <c r="C154" s="47"/>
      <c r="D154" s="89" t="s">
        <v>205</v>
      </c>
      <c r="E154" s="90"/>
      <c r="F154" s="90"/>
      <c r="G154" s="90"/>
      <c r="H154" s="90"/>
      <c r="I154" s="90"/>
      <c r="J154" s="90"/>
      <c r="K154" s="90"/>
      <c r="L154" s="90"/>
      <c r="M154" s="90"/>
      <c r="N154" s="90"/>
      <c r="O154" s="90"/>
      <c r="P154" s="91"/>
      <c r="Q154" s="73" t="s">
        <v>201</v>
      </c>
      <c r="R154" s="73"/>
      <c r="S154" s="73"/>
      <c r="T154" s="73"/>
      <c r="U154" s="73"/>
      <c r="V154" s="73" t="s">
        <v>204</v>
      </c>
      <c r="W154" s="73"/>
      <c r="X154" s="73"/>
      <c r="Y154" s="73"/>
      <c r="Z154" s="73"/>
      <c r="AA154" s="73"/>
      <c r="AB154" s="73"/>
      <c r="AC154" s="73"/>
      <c r="AD154" s="73"/>
      <c r="AE154" s="73"/>
      <c r="AF154" s="88">
        <v>3</v>
      </c>
      <c r="AG154" s="88"/>
      <c r="AH154" s="88"/>
      <c r="AI154" s="88"/>
      <c r="AJ154" s="88"/>
      <c r="AK154" s="88">
        <v>0</v>
      </c>
      <c r="AL154" s="88"/>
      <c r="AM154" s="88"/>
      <c r="AN154" s="88"/>
      <c r="AO154" s="88"/>
      <c r="AP154" s="88">
        <f>AF154</f>
        <v>3</v>
      </c>
      <c r="AQ154" s="88"/>
      <c r="AR154" s="88"/>
      <c r="AS154" s="88"/>
      <c r="AT154" s="88"/>
      <c r="AU154" s="88">
        <v>3</v>
      </c>
      <c r="AV154" s="88"/>
      <c r="AW154" s="88"/>
      <c r="AX154" s="88"/>
      <c r="AY154" s="88"/>
      <c r="AZ154" s="88">
        <v>0</v>
      </c>
      <c r="BA154" s="88"/>
      <c r="BB154" s="88"/>
      <c r="BC154" s="88"/>
      <c r="BD154" s="88"/>
      <c r="BE154" s="88">
        <f t="shared" si="16"/>
        <v>3</v>
      </c>
      <c r="BF154" s="88"/>
      <c r="BG154" s="88"/>
      <c r="BH154" s="88"/>
      <c r="BI154" s="88"/>
      <c r="BJ154" s="88">
        <v>4</v>
      </c>
      <c r="BK154" s="88"/>
      <c r="BL154" s="88"/>
      <c r="BM154" s="88"/>
      <c r="BN154" s="88"/>
      <c r="BO154" s="88">
        <v>0</v>
      </c>
      <c r="BP154" s="88"/>
      <c r="BQ154" s="88"/>
      <c r="BR154" s="88"/>
      <c r="BS154" s="88"/>
      <c r="BT154" s="88">
        <f>BJ154</f>
        <v>4</v>
      </c>
      <c r="BU154" s="88"/>
      <c r="BV154" s="88"/>
      <c r="BW154" s="88"/>
      <c r="BX154" s="88"/>
    </row>
    <row r="155" spans="1:79" s="21" customFormat="1" ht="15" customHeight="1" x14ac:dyDescent="0.25">
      <c r="A155" s="46">
        <v>4</v>
      </c>
      <c r="B155" s="47"/>
      <c r="C155" s="47"/>
      <c r="D155" s="89" t="s">
        <v>206</v>
      </c>
      <c r="E155" s="90"/>
      <c r="F155" s="90"/>
      <c r="G155" s="90"/>
      <c r="H155" s="90"/>
      <c r="I155" s="90"/>
      <c r="J155" s="90"/>
      <c r="K155" s="90"/>
      <c r="L155" s="90"/>
      <c r="M155" s="90"/>
      <c r="N155" s="90"/>
      <c r="O155" s="90"/>
      <c r="P155" s="91"/>
      <c r="Q155" s="73" t="s">
        <v>201</v>
      </c>
      <c r="R155" s="73"/>
      <c r="S155" s="73"/>
      <c r="T155" s="73"/>
      <c r="U155" s="73"/>
      <c r="V155" s="73" t="s">
        <v>204</v>
      </c>
      <c r="W155" s="73"/>
      <c r="X155" s="73"/>
      <c r="Y155" s="73"/>
      <c r="Z155" s="73"/>
      <c r="AA155" s="73"/>
      <c r="AB155" s="73"/>
      <c r="AC155" s="73"/>
      <c r="AD155" s="73"/>
      <c r="AE155" s="73"/>
      <c r="AF155" s="88">
        <v>13</v>
      </c>
      <c r="AG155" s="88"/>
      <c r="AH155" s="88"/>
      <c r="AI155" s="88"/>
      <c r="AJ155" s="88"/>
      <c r="AK155" s="88">
        <v>0</v>
      </c>
      <c r="AL155" s="88"/>
      <c r="AM155" s="88"/>
      <c r="AN155" s="88"/>
      <c r="AO155" s="88"/>
      <c r="AP155" s="88">
        <f>AF155</f>
        <v>13</v>
      </c>
      <c r="AQ155" s="88"/>
      <c r="AR155" s="88"/>
      <c r="AS155" s="88"/>
      <c r="AT155" s="88"/>
      <c r="AU155" s="88">
        <v>16</v>
      </c>
      <c r="AV155" s="88"/>
      <c r="AW155" s="88"/>
      <c r="AX155" s="88"/>
      <c r="AY155" s="88"/>
      <c r="AZ155" s="88">
        <v>0</v>
      </c>
      <c r="BA155" s="88"/>
      <c r="BB155" s="88"/>
      <c r="BC155" s="88"/>
      <c r="BD155" s="88"/>
      <c r="BE155" s="88">
        <f t="shared" si="16"/>
        <v>16</v>
      </c>
      <c r="BF155" s="88"/>
      <c r="BG155" s="88"/>
      <c r="BH155" s="88"/>
      <c r="BI155" s="88"/>
      <c r="BJ155" s="88">
        <v>15</v>
      </c>
      <c r="BK155" s="88"/>
      <c r="BL155" s="88"/>
      <c r="BM155" s="88"/>
      <c r="BN155" s="88"/>
      <c r="BO155" s="88">
        <v>0</v>
      </c>
      <c r="BP155" s="88"/>
      <c r="BQ155" s="88"/>
      <c r="BR155" s="88"/>
      <c r="BS155" s="88"/>
      <c r="BT155" s="88">
        <f>BJ155</f>
        <v>15</v>
      </c>
      <c r="BU155" s="88"/>
      <c r="BV155" s="88"/>
      <c r="BW155" s="88"/>
      <c r="BX155" s="88"/>
    </row>
    <row r="156" spans="1:79" s="21" customFormat="1" ht="15" customHeight="1" x14ac:dyDescent="0.25">
      <c r="A156" s="46">
        <v>5</v>
      </c>
      <c r="B156" s="47"/>
      <c r="C156" s="47"/>
      <c r="D156" s="89" t="s">
        <v>207</v>
      </c>
      <c r="E156" s="90"/>
      <c r="F156" s="90"/>
      <c r="G156" s="90"/>
      <c r="H156" s="90"/>
      <c r="I156" s="90"/>
      <c r="J156" s="90"/>
      <c r="K156" s="90"/>
      <c r="L156" s="90"/>
      <c r="M156" s="90"/>
      <c r="N156" s="90"/>
      <c r="O156" s="90"/>
      <c r="P156" s="91"/>
      <c r="Q156" s="73" t="s">
        <v>201</v>
      </c>
      <c r="R156" s="73"/>
      <c r="S156" s="73"/>
      <c r="T156" s="73"/>
      <c r="U156" s="73"/>
      <c r="V156" s="73" t="s">
        <v>204</v>
      </c>
      <c r="W156" s="73"/>
      <c r="X156" s="73"/>
      <c r="Y156" s="73"/>
      <c r="Z156" s="73"/>
      <c r="AA156" s="73"/>
      <c r="AB156" s="73"/>
      <c r="AC156" s="73"/>
      <c r="AD156" s="73"/>
      <c r="AE156" s="73"/>
      <c r="AF156" s="88">
        <v>1.5</v>
      </c>
      <c r="AG156" s="88"/>
      <c r="AH156" s="88"/>
      <c r="AI156" s="88"/>
      <c r="AJ156" s="88"/>
      <c r="AK156" s="88">
        <v>0</v>
      </c>
      <c r="AL156" s="88"/>
      <c r="AM156" s="88"/>
      <c r="AN156" s="88"/>
      <c r="AO156" s="88"/>
      <c r="AP156" s="88">
        <f>AF156</f>
        <v>1.5</v>
      </c>
      <c r="AQ156" s="88"/>
      <c r="AR156" s="88"/>
      <c r="AS156" s="88"/>
      <c r="AT156" s="88"/>
      <c r="AU156" s="88">
        <v>2</v>
      </c>
      <c r="AV156" s="88"/>
      <c r="AW156" s="88"/>
      <c r="AX156" s="88"/>
      <c r="AY156" s="88"/>
      <c r="AZ156" s="88">
        <v>0</v>
      </c>
      <c r="BA156" s="88"/>
      <c r="BB156" s="88"/>
      <c r="BC156" s="88"/>
      <c r="BD156" s="88"/>
      <c r="BE156" s="88">
        <f t="shared" si="16"/>
        <v>2</v>
      </c>
      <c r="BF156" s="88"/>
      <c r="BG156" s="88"/>
      <c r="BH156" s="88"/>
      <c r="BI156" s="88"/>
      <c r="BJ156" s="88">
        <v>2</v>
      </c>
      <c r="BK156" s="88"/>
      <c r="BL156" s="88"/>
      <c r="BM156" s="88"/>
      <c r="BN156" s="88"/>
      <c r="BO156" s="88">
        <v>0</v>
      </c>
      <c r="BP156" s="88"/>
      <c r="BQ156" s="88"/>
      <c r="BR156" s="88"/>
      <c r="BS156" s="88"/>
      <c r="BT156" s="88">
        <f>BJ156</f>
        <v>2</v>
      </c>
      <c r="BU156" s="88"/>
      <c r="BV156" s="88"/>
      <c r="BW156" s="88"/>
      <c r="BX156" s="88"/>
    </row>
    <row r="157" spans="1:79" s="21" customFormat="1" ht="15" customHeight="1" x14ac:dyDescent="0.25">
      <c r="A157" s="46">
        <v>6</v>
      </c>
      <c r="B157" s="47"/>
      <c r="C157" s="47"/>
      <c r="D157" s="89" t="s">
        <v>208</v>
      </c>
      <c r="E157" s="90"/>
      <c r="F157" s="90"/>
      <c r="G157" s="90"/>
      <c r="H157" s="90"/>
      <c r="I157" s="90"/>
      <c r="J157" s="90"/>
      <c r="K157" s="90"/>
      <c r="L157" s="90"/>
      <c r="M157" s="90"/>
      <c r="N157" s="90"/>
      <c r="O157" s="90"/>
      <c r="P157" s="91"/>
      <c r="Q157" s="73" t="s">
        <v>201</v>
      </c>
      <c r="R157" s="73"/>
      <c r="S157" s="73"/>
      <c r="T157" s="73"/>
      <c r="U157" s="73"/>
      <c r="V157" s="73" t="s">
        <v>204</v>
      </c>
      <c r="W157" s="73"/>
      <c r="X157" s="73"/>
      <c r="Y157" s="73"/>
      <c r="Z157" s="73"/>
      <c r="AA157" s="73"/>
      <c r="AB157" s="73"/>
      <c r="AC157" s="73"/>
      <c r="AD157" s="73"/>
      <c r="AE157" s="73"/>
      <c r="AF157" s="88">
        <v>2.75</v>
      </c>
      <c r="AG157" s="88"/>
      <c r="AH157" s="88"/>
      <c r="AI157" s="88"/>
      <c r="AJ157" s="88"/>
      <c r="AK157" s="88">
        <v>0</v>
      </c>
      <c r="AL157" s="88"/>
      <c r="AM157" s="88"/>
      <c r="AN157" s="88"/>
      <c r="AO157" s="88"/>
      <c r="AP157" s="88">
        <f>AF157</f>
        <v>2.75</v>
      </c>
      <c r="AQ157" s="88"/>
      <c r="AR157" s="88"/>
      <c r="AS157" s="88"/>
      <c r="AT157" s="88"/>
      <c r="AU157" s="88">
        <v>3.5</v>
      </c>
      <c r="AV157" s="88"/>
      <c r="AW157" s="88"/>
      <c r="AX157" s="88"/>
      <c r="AY157" s="88"/>
      <c r="AZ157" s="88">
        <v>0</v>
      </c>
      <c r="BA157" s="88"/>
      <c r="BB157" s="88"/>
      <c r="BC157" s="88"/>
      <c r="BD157" s="88"/>
      <c r="BE157" s="88">
        <f t="shared" si="16"/>
        <v>3.5</v>
      </c>
      <c r="BF157" s="88"/>
      <c r="BG157" s="88"/>
      <c r="BH157" s="88"/>
      <c r="BI157" s="88"/>
      <c r="BJ157" s="88">
        <v>3.5</v>
      </c>
      <c r="BK157" s="88"/>
      <c r="BL157" s="88"/>
      <c r="BM157" s="88"/>
      <c r="BN157" s="88"/>
      <c r="BO157" s="88">
        <v>0</v>
      </c>
      <c r="BP157" s="88"/>
      <c r="BQ157" s="88"/>
      <c r="BR157" s="88"/>
      <c r="BS157" s="88"/>
      <c r="BT157" s="88">
        <f>BJ157</f>
        <v>3.5</v>
      </c>
      <c r="BU157" s="88"/>
      <c r="BV157" s="88"/>
      <c r="BW157" s="88"/>
      <c r="BX157" s="88"/>
    </row>
    <row r="158" spans="1:79" s="21" customFormat="1" ht="30.5" customHeight="1" x14ac:dyDescent="0.25">
      <c r="A158" s="46">
        <v>7</v>
      </c>
      <c r="B158" s="47"/>
      <c r="C158" s="47"/>
      <c r="D158" s="113" t="s">
        <v>209</v>
      </c>
      <c r="E158" s="113"/>
      <c r="F158" s="113"/>
      <c r="G158" s="113"/>
      <c r="H158" s="113"/>
      <c r="I158" s="113"/>
      <c r="J158" s="113"/>
      <c r="K158" s="113"/>
      <c r="L158" s="113"/>
      <c r="M158" s="113"/>
      <c r="N158" s="113"/>
      <c r="O158" s="113"/>
      <c r="P158" s="113"/>
      <c r="Q158" s="73" t="s">
        <v>201</v>
      </c>
      <c r="R158" s="73"/>
      <c r="S158" s="73"/>
      <c r="T158" s="73"/>
      <c r="U158" s="73"/>
      <c r="V158" s="73" t="s">
        <v>204</v>
      </c>
      <c r="W158" s="73"/>
      <c r="X158" s="73"/>
      <c r="Y158" s="73"/>
      <c r="Z158" s="73"/>
      <c r="AA158" s="73"/>
      <c r="AB158" s="73"/>
      <c r="AC158" s="73"/>
      <c r="AD158" s="73"/>
      <c r="AE158" s="73"/>
      <c r="AF158" s="88">
        <v>0</v>
      </c>
      <c r="AG158" s="88"/>
      <c r="AH158" s="88"/>
      <c r="AI158" s="88"/>
      <c r="AJ158" s="88"/>
      <c r="AK158" s="88">
        <v>13</v>
      </c>
      <c r="AL158" s="88"/>
      <c r="AM158" s="88"/>
      <c r="AN158" s="88"/>
      <c r="AO158" s="88"/>
      <c r="AP158" s="88">
        <f>AK158</f>
        <v>13</v>
      </c>
      <c r="AQ158" s="88"/>
      <c r="AR158" s="88"/>
      <c r="AS158" s="88"/>
      <c r="AT158" s="88"/>
      <c r="AU158" s="88">
        <v>0</v>
      </c>
      <c r="AV158" s="88"/>
      <c r="AW158" s="88"/>
      <c r="AX158" s="88"/>
      <c r="AY158" s="88"/>
      <c r="AZ158" s="88">
        <v>12</v>
      </c>
      <c r="BA158" s="88"/>
      <c r="BB158" s="88"/>
      <c r="BC158" s="88"/>
      <c r="BD158" s="88"/>
      <c r="BE158" s="88">
        <f t="shared" si="16"/>
        <v>12</v>
      </c>
      <c r="BF158" s="88"/>
      <c r="BG158" s="88"/>
      <c r="BH158" s="88"/>
      <c r="BI158" s="88"/>
      <c r="BJ158" s="88">
        <v>0</v>
      </c>
      <c r="BK158" s="88"/>
      <c r="BL158" s="88"/>
      <c r="BM158" s="88"/>
      <c r="BN158" s="88"/>
      <c r="BO158" s="88">
        <v>10</v>
      </c>
      <c r="BP158" s="88"/>
      <c r="BQ158" s="88"/>
      <c r="BR158" s="88"/>
      <c r="BS158" s="88"/>
      <c r="BT158" s="88">
        <f>BO158</f>
        <v>10</v>
      </c>
      <c r="BU158" s="88"/>
      <c r="BV158" s="88"/>
      <c r="BW158" s="88"/>
      <c r="BX158" s="88"/>
    </row>
    <row r="159" spans="1:79" s="21" customFormat="1" ht="28" customHeight="1" x14ac:dyDescent="0.25">
      <c r="A159" s="46">
        <v>8</v>
      </c>
      <c r="B159" s="47"/>
      <c r="C159" s="48"/>
      <c r="D159" s="89" t="s">
        <v>313</v>
      </c>
      <c r="E159" s="90"/>
      <c r="F159" s="90"/>
      <c r="G159" s="90"/>
      <c r="H159" s="90"/>
      <c r="I159" s="91"/>
      <c r="J159" s="33"/>
      <c r="K159" s="33"/>
      <c r="L159" s="33"/>
      <c r="M159" s="33"/>
      <c r="N159" s="33"/>
      <c r="O159" s="33"/>
      <c r="P159" s="33"/>
      <c r="Q159" s="30"/>
      <c r="R159" s="55" t="s">
        <v>260</v>
      </c>
      <c r="S159" s="56"/>
      <c r="T159" s="56"/>
      <c r="U159" s="57"/>
      <c r="V159" s="55" t="s">
        <v>265</v>
      </c>
      <c r="W159" s="56"/>
      <c r="X159" s="56"/>
      <c r="Y159" s="56"/>
      <c r="Z159" s="56"/>
      <c r="AA159" s="56"/>
      <c r="AB159" s="56"/>
      <c r="AC159" s="56"/>
      <c r="AD159" s="56"/>
      <c r="AE159" s="57"/>
      <c r="AF159" s="52">
        <v>5075638</v>
      </c>
      <c r="AG159" s="53"/>
      <c r="AH159" s="53"/>
      <c r="AI159" s="53"/>
      <c r="AJ159" s="54"/>
      <c r="AK159" s="52">
        <v>1997875</v>
      </c>
      <c r="AL159" s="53"/>
      <c r="AM159" s="53"/>
      <c r="AN159" s="53"/>
      <c r="AO159" s="54"/>
      <c r="AP159" s="52">
        <f>AF159+AK159</f>
        <v>7073513</v>
      </c>
      <c r="AQ159" s="53"/>
      <c r="AR159" s="53"/>
      <c r="AS159" s="53"/>
      <c r="AT159" s="54"/>
      <c r="AU159" s="52">
        <v>5976842</v>
      </c>
      <c r="AV159" s="53"/>
      <c r="AW159" s="53"/>
      <c r="AX159" s="53"/>
      <c r="AY159" s="54"/>
      <c r="AZ159" s="52">
        <v>954909</v>
      </c>
      <c r="BA159" s="53"/>
      <c r="BB159" s="53"/>
      <c r="BC159" s="53"/>
      <c r="BD159" s="54"/>
      <c r="BE159" s="52">
        <f t="shared" si="16"/>
        <v>6931751</v>
      </c>
      <c r="BF159" s="53"/>
      <c r="BG159" s="53"/>
      <c r="BH159" s="53"/>
      <c r="BI159" s="54"/>
      <c r="BJ159" s="52">
        <f>BG36</f>
        <v>6076270</v>
      </c>
      <c r="BK159" s="118"/>
      <c r="BL159" s="118"/>
      <c r="BM159" s="118"/>
      <c r="BN159" s="119"/>
      <c r="BO159" s="52">
        <f>BL36</f>
        <v>656000</v>
      </c>
      <c r="BP159" s="118"/>
      <c r="BQ159" s="118"/>
      <c r="BR159" s="118"/>
      <c r="BS159" s="119"/>
      <c r="BT159" s="52">
        <f>BJ159+BO159</f>
        <v>6732270</v>
      </c>
      <c r="BU159" s="118"/>
      <c r="BV159" s="118"/>
      <c r="BW159" s="118"/>
      <c r="BX159" s="119"/>
    </row>
    <row r="160" spans="1:79" s="21" customFormat="1" ht="35.5" customHeight="1" x14ac:dyDescent="0.25">
      <c r="A160" s="46">
        <v>9</v>
      </c>
      <c r="B160" s="47"/>
      <c r="C160" s="48"/>
      <c r="D160" s="89" t="s">
        <v>266</v>
      </c>
      <c r="E160" s="90"/>
      <c r="F160" s="90"/>
      <c r="G160" s="90"/>
      <c r="H160" s="90"/>
      <c r="I160" s="91"/>
      <c r="J160" s="33"/>
      <c r="K160" s="33"/>
      <c r="L160" s="33"/>
      <c r="M160" s="33"/>
      <c r="N160" s="33"/>
      <c r="O160" s="33"/>
      <c r="P160" s="33"/>
      <c r="Q160" s="30"/>
      <c r="R160" s="55" t="s">
        <v>260</v>
      </c>
      <c r="S160" s="56"/>
      <c r="T160" s="56"/>
      <c r="U160" s="57"/>
      <c r="V160" s="55" t="s">
        <v>265</v>
      </c>
      <c r="W160" s="56"/>
      <c r="X160" s="56"/>
      <c r="Y160" s="56"/>
      <c r="Z160" s="56"/>
      <c r="AA160" s="56"/>
      <c r="AB160" s="56"/>
      <c r="AC160" s="56"/>
      <c r="AD160" s="56"/>
      <c r="AE160" s="57"/>
      <c r="AF160" s="52">
        <v>1300</v>
      </c>
      <c r="AG160" s="53"/>
      <c r="AH160" s="53"/>
      <c r="AI160" s="53"/>
      <c r="AJ160" s="54"/>
      <c r="AK160" s="52">
        <v>24993</v>
      </c>
      <c r="AL160" s="53"/>
      <c r="AM160" s="53"/>
      <c r="AN160" s="53"/>
      <c r="AO160" s="54"/>
      <c r="AP160" s="52">
        <f>AF160+AK160</f>
        <v>26293</v>
      </c>
      <c r="AQ160" s="53"/>
      <c r="AR160" s="53"/>
      <c r="AS160" s="53"/>
      <c r="AT160" s="54"/>
      <c r="AU160" s="52">
        <v>0</v>
      </c>
      <c r="AV160" s="53"/>
      <c r="AW160" s="53"/>
      <c r="AX160" s="53"/>
      <c r="AY160" s="54"/>
      <c r="AZ160" s="52">
        <v>0</v>
      </c>
      <c r="BA160" s="53"/>
      <c r="BB160" s="53"/>
      <c r="BC160" s="53"/>
      <c r="BD160" s="54"/>
      <c r="BE160" s="52">
        <f t="shared" si="16"/>
        <v>0</v>
      </c>
      <c r="BF160" s="53"/>
      <c r="BG160" s="53"/>
      <c r="BH160" s="53"/>
      <c r="BI160" s="54"/>
      <c r="BJ160" s="52">
        <f>BG37</f>
        <v>0</v>
      </c>
      <c r="BK160" s="118"/>
      <c r="BL160" s="118"/>
      <c r="BM160" s="118"/>
      <c r="BN160" s="119"/>
      <c r="BO160" s="52">
        <f>BL37</f>
        <v>0</v>
      </c>
      <c r="BP160" s="118"/>
      <c r="BQ160" s="118"/>
      <c r="BR160" s="118"/>
      <c r="BS160" s="119"/>
      <c r="BT160" s="52">
        <f>BJ160+BO160</f>
        <v>0</v>
      </c>
      <c r="BU160" s="118"/>
      <c r="BV160" s="118"/>
      <c r="BW160" s="118"/>
      <c r="BX160" s="119"/>
    </row>
    <row r="161" spans="1:76" s="21" customFormat="1" ht="42.65" customHeight="1" x14ac:dyDescent="0.25">
      <c r="A161" s="46">
        <v>10</v>
      </c>
      <c r="B161" s="47"/>
      <c r="C161" s="48"/>
      <c r="D161" s="89" t="s">
        <v>267</v>
      </c>
      <c r="E161" s="90"/>
      <c r="F161" s="90"/>
      <c r="G161" s="90"/>
      <c r="H161" s="90"/>
      <c r="I161" s="91"/>
      <c r="J161" s="33"/>
      <c r="K161" s="33"/>
      <c r="L161" s="33"/>
      <c r="M161" s="33"/>
      <c r="N161" s="33"/>
      <c r="O161" s="33"/>
      <c r="P161" s="33"/>
      <c r="Q161" s="30"/>
      <c r="R161" s="55" t="s">
        <v>260</v>
      </c>
      <c r="S161" s="56"/>
      <c r="T161" s="56"/>
      <c r="U161" s="57"/>
      <c r="V161" s="55" t="s">
        <v>265</v>
      </c>
      <c r="W161" s="56"/>
      <c r="X161" s="56"/>
      <c r="Y161" s="56"/>
      <c r="Z161" s="56"/>
      <c r="AA161" s="56"/>
      <c r="AB161" s="56"/>
      <c r="AC161" s="56"/>
      <c r="AD161" s="56"/>
      <c r="AE161" s="57"/>
      <c r="AF161" s="52">
        <v>74545</v>
      </c>
      <c r="AG161" s="53"/>
      <c r="AH161" s="53"/>
      <c r="AI161" s="53"/>
      <c r="AJ161" s="54"/>
      <c r="AK161" s="52">
        <v>74000</v>
      </c>
      <c r="AL161" s="53"/>
      <c r="AM161" s="53"/>
      <c r="AN161" s="53"/>
      <c r="AO161" s="54"/>
      <c r="AP161" s="52">
        <f>AF161+AK161</f>
        <v>148545</v>
      </c>
      <c r="AQ161" s="53"/>
      <c r="AR161" s="53"/>
      <c r="AS161" s="53"/>
      <c r="AT161" s="54"/>
      <c r="AU161" s="52">
        <v>0</v>
      </c>
      <c r="AV161" s="53"/>
      <c r="AW161" s="53"/>
      <c r="AX161" s="53"/>
      <c r="AY161" s="54"/>
      <c r="AZ161" s="52">
        <v>0</v>
      </c>
      <c r="BA161" s="53"/>
      <c r="BB161" s="53"/>
      <c r="BC161" s="53"/>
      <c r="BD161" s="54"/>
      <c r="BE161" s="52">
        <f t="shared" si="16"/>
        <v>0</v>
      </c>
      <c r="BF161" s="53"/>
      <c r="BG161" s="53"/>
      <c r="BH161" s="53"/>
      <c r="BI161" s="54"/>
      <c r="BJ161" s="52">
        <f>BG38</f>
        <v>0</v>
      </c>
      <c r="BK161" s="118"/>
      <c r="BL161" s="118"/>
      <c r="BM161" s="118"/>
      <c r="BN161" s="119"/>
      <c r="BO161" s="52">
        <f>BL38</f>
        <v>0</v>
      </c>
      <c r="BP161" s="118"/>
      <c r="BQ161" s="118"/>
      <c r="BR161" s="118"/>
      <c r="BS161" s="119"/>
      <c r="BT161" s="52">
        <f>BJ161+BO161</f>
        <v>0</v>
      </c>
      <c r="BU161" s="118"/>
      <c r="BV161" s="118"/>
      <c r="BW161" s="118"/>
      <c r="BX161" s="119"/>
    </row>
    <row r="162" spans="1:76" s="21" customFormat="1" ht="28" customHeight="1" x14ac:dyDescent="0.25">
      <c r="A162" s="46">
        <v>11</v>
      </c>
      <c r="B162" s="47"/>
      <c r="C162" s="47"/>
      <c r="D162" s="113" t="s">
        <v>210</v>
      </c>
      <c r="E162" s="113"/>
      <c r="F162" s="113"/>
      <c r="G162" s="113"/>
      <c r="H162" s="113"/>
      <c r="I162" s="113"/>
      <c r="J162" s="113"/>
      <c r="K162" s="113"/>
      <c r="L162" s="113"/>
      <c r="M162" s="113"/>
      <c r="N162" s="113"/>
      <c r="O162" s="113"/>
      <c r="P162" s="113"/>
      <c r="Q162" s="73" t="s">
        <v>260</v>
      </c>
      <c r="R162" s="73"/>
      <c r="S162" s="73"/>
      <c r="T162" s="73"/>
      <c r="U162" s="73"/>
      <c r="V162" s="73" t="s">
        <v>204</v>
      </c>
      <c r="W162" s="73"/>
      <c r="X162" s="73"/>
      <c r="Y162" s="73"/>
      <c r="Z162" s="73"/>
      <c r="AA162" s="73"/>
      <c r="AB162" s="73"/>
      <c r="AC162" s="73"/>
      <c r="AD162" s="73"/>
      <c r="AE162" s="73"/>
      <c r="AF162" s="68">
        <v>0</v>
      </c>
      <c r="AG162" s="68"/>
      <c r="AH162" s="68"/>
      <c r="AI162" s="68"/>
      <c r="AJ162" s="68"/>
      <c r="AK162" s="68">
        <v>0</v>
      </c>
      <c r="AL162" s="68"/>
      <c r="AM162" s="68"/>
      <c r="AN162" s="68"/>
      <c r="AO162" s="68"/>
      <c r="AP162" s="68">
        <v>0</v>
      </c>
      <c r="AQ162" s="68"/>
      <c r="AR162" s="68"/>
      <c r="AS162" s="68"/>
      <c r="AT162" s="68"/>
      <c r="AU162" s="68">
        <v>30000</v>
      </c>
      <c r="AV162" s="68"/>
      <c r="AW162" s="68"/>
      <c r="AX162" s="68"/>
      <c r="AY162" s="68"/>
      <c r="AZ162" s="68">
        <v>0</v>
      </c>
      <c r="BA162" s="68"/>
      <c r="BB162" s="68"/>
      <c r="BC162" s="68"/>
      <c r="BD162" s="68"/>
      <c r="BE162" s="68">
        <f t="shared" si="16"/>
        <v>30000</v>
      </c>
      <c r="BF162" s="68"/>
      <c r="BG162" s="68"/>
      <c r="BH162" s="68"/>
      <c r="BI162" s="68"/>
      <c r="BJ162" s="68">
        <v>20000</v>
      </c>
      <c r="BK162" s="68"/>
      <c r="BL162" s="68"/>
      <c r="BM162" s="68"/>
      <c r="BN162" s="68"/>
      <c r="BO162" s="68">
        <v>0</v>
      </c>
      <c r="BP162" s="68"/>
      <c r="BQ162" s="68"/>
      <c r="BR162" s="68"/>
      <c r="BS162" s="68"/>
      <c r="BT162" s="68">
        <f>BJ162</f>
        <v>20000</v>
      </c>
      <c r="BU162" s="68"/>
      <c r="BV162" s="68"/>
      <c r="BW162" s="68"/>
      <c r="BX162" s="68"/>
    </row>
    <row r="163" spans="1:76" s="22" customFormat="1" ht="15" customHeight="1" x14ac:dyDescent="0.25">
      <c r="A163" s="92">
        <v>0</v>
      </c>
      <c r="B163" s="93"/>
      <c r="C163" s="93"/>
      <c r="D163" s="114" t="s">
        <v>212</v>
      </c>
      <c r="E163" s="114"/>
      <c r="F163" s="114"/>
      <c r="G163" s="114"/>
      <c r="H163" s="114"/>
      <c r="I163" s="114"/>
      <c r="J163" s="114"/>
      <c r="K163" s="114"/>
      <c r="L163" s="114"/>
      <c r="M163" s="114"/>
      <c r="N163" s="114"/>
      <c r="O163" s="114"/>
      <c r="P163" s="114"/>
      <c r="Q163" s="110"/>
      <c r="R163" s="110"/>
      <c r="S163" s="110"/>
      <c r="T163" s="110"/>
      <c r="U163" s="110"/>
      <c r="V163" s="110"/>
      <c r="W163" s="110"/>
      <c r="X163" s="110"/>
      <c r="Y163" s="110"/>
      <c r="Z163" s="110"/>
      <c r="AA163" s="110"/>
      <c r="AB163" s="110"/>
      <c r="AC163" s="110"/>
      <c r="AD163" s="110"/>
      <c r="AE163" s="110"/>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row>
    <row r="164" spans="1:76" s="21" customFormat="1" ht="25" customHeight="1" x14ac:dyDescent="0.25">
      <c r="A164" s="46">
        <v>12</v>
      </c>
      <c r="B164" s="47"/>
      <c r="C164" s="47"/>
      <c r="D164" s="113" t="s">
        <v>213</v>
      </c>
      <c r="E164" s="113"/>
      <c r="F164" s="113"/>
      <c r="G164" s="113"/>
      <c r="H164" s="113"/>
      <c r="I164" s="113"/>
      <c r="J164" s="113"/>
      <c r="K164" s="113"/>
      <c r="L164" s="113"/>
      <c r="M164" s="113"/>
      <c r="N164" s="113"/>
      <c r="O164" s="113"/>
      <c r="P164" s="113"/>
      <c r="Q164" s="73" t="s">
        <v>201</v>
      </c>
      <c r="R164" s="73"/>
      <c r="S164" s="73"/>
      <c r="T164" s="73"/>
      <c r="U164" s="73"/>
      <c r="V164" s="73" t="s">
        <v>202</v>
      </c>
      <c r="W164" s="73"/>
      <c r="X164" s="73"/>
      <c r="Y164" s="73"/>
      <c r="Z164" s="73"/>
      <c r="AA164" s="73"/>
      <c r="AB164" s="73"/>
      <c r="AC164" s="73"/>
      <c r="AD164" s="73"/>
      <c r="AE164" s="73"/>
      <c r="AF164" s="88">
        <v>420</v>
      </c>
      <c r="AG164" s="88"/>
      <c r="AH164" s="88"/>
      <c r="AI164" s="88"/>
      <c r="AJ164" s="88"/>
      <c r="AK164" s="88">
        <v>583</v>
      </c>
      <c r="AL164" s="88"/>
      <c r="AM164" s="88"/>
      <c r="AN164" s="88"/>
      <c r="AO164" s="88"/>
      <c r="AP164" s="88">
        <f>AF164+AK164</f>
        <v>1003</v>
      </c>
      <c r="AQ164" s="88"/>
      <c r="AR164" s="88"/>
      <c r="AS164" s="88"/>
      <c r="AT164" s="88"/>
      <c r="AU164" s="88">
        <v>470</v>
      </c>
      <c r="AV164" s="88"/>
      <c r="AW164" s="88"/>
      <c r="AX164" s="88"/>
      <c r="AY164" s="88"/>
      <c r="AZ164" s="88">
        <v>580</v>
      </c>
      <c r="BA164" s="88"/>
      <c r="BB164" s="88"/>
      <c r="BC164" s="88"/>
      <c r="BD164" s="88"/>
      <c r="BE164" s="88">
        <f>AU164+AZ164</f>
        <v>1050</v>
      </c>
      <c r="BF164" s="88"/>
      <c r="BG164" s="88"/>
      <c r="BH164" s="88"/>
      <c r="BI164" s="88"/>
      <c r="BJ164" s="88">
        <v>570</v>
      </c>
      <c r="BK164" s="88"/>
      <c r="BL164" s="88"/>
      <c r="BM164" s="88"/>
      <c r="BN164" s="88"/>
      <c r="BO164" s="88">
        <v>500</v>
      </c>
      <c r="BP164" s="88"/>
      <c r="BQ164" s="88"/>
      <c r="BR164" s="88"/>
      <c r="BS164" s="88"/>
      <c r="BT164" s="88">
        <v>1070</v>
      </c>
      <c r="BU164" s="88"/>
      <c r="BV164" s="88"/>
      <c r="BW164" s="88"/>
      <c r="BX164" s="88"/>
    </row>
    <row r="165" spans="1:76" s="21" customFormat="1" ht="51.65" customHeight="1" x14ac:dyDescent="0.25">
      <c r="A165" s="46">
        <v>13</v>
      </c>
      <c r="B165" s="47"/>
      <c r="C165" s="47"/>
      <c r="D165" s="113" t="s">
        <v>268</v>
      </c>
      <c r="E165" s="113"/>
      <c r="F165" s="113"/>
      <c r="G165" s="113"/>
      <c r="H165" s="113"/>
      <c r="I165" s="113"/>
      <c r="J165" s="113"/>
      <c r="K165" s="113"/>
      <c r="L165" s="113"/>
      <c r="M165" s="113"/>
      <c r="N165" s="113"/>
      <c r="O165" s="113"/>
      <c r="P165" s="113"/>
      <c r="Q165" s="73" t="s">
        <v>201</v>
      </c>
      <c r="R165" s="73"/>
      <c r="S165" s="73"/>
      <c r="T165" s="73"/>
      <c r="U165" s="73"/>
      <c r="V165" s="73" t="s">
        <v>224</v>
      </c>
      <c r="W165" s="73"/>
      <c r="X165" s="73"/>
      <c r="Y165" s="73"/>
      <c r="Z165" s="73"/>
      <c r="AA165" s="73"/>
      <c r="AB165" s="73"/>
      <c r="AC165" s="73"/>
      <c r="AD165" s="73"/>
      <c r="AE165" s="73"/>
      <c r="AF165" s="88">
        <v>5</v>
      </c>
      <c r="AG165" s="88"/>
      <c r="AH165" s="88"/>
      <c r="AI165" s="88"/>
      <c r="AJ165" s="88"/>
      <c r="AK165" s="88">
        <v>1</v>
      </c>
      <c r="AL165" s="88"/>
      <c r="AM165" s="88"/>
      <c r="AN165" s="88"/>
      <c r="AO165" s="88"/>
      <c r="AP165" s="88">
        <f>AF165+AK165</f>
        <v>6</v>
      </c>
      <c r="AQ165" s="88"/>
      <c r="AR165" s="88"/>
      <c r="AS165" s="88"/>
      <c r="AT165" s="88"/>
      <c r="AU165" s="88">
        <v>0</v>
      </c>
      <c r="AV165" s="88"/>
      <c r="AW165" s="88"/>
      <c r="AX165" s="88"/>
      <c r="AY165" s="88"/>
      <c r="AZ165" s="88">
        <v>0</v>
      </c>
      <c r="BA165" s="88"/>
      <c r="BB165" s="88"/>
      <c r="BC165" s="88"/>
      <c r="BD165" s="88"/>
      <c r="BE165" s="88">
        <f>AU165+AZ165</f>
        <v>0</v>
      </c>
      <c r="BF165" s="88"/>
      <c r="BG165" s="88"/>
      <c r="BH165" s="88"/>
      <c r="BI165" s="88"/>
      <c r="BJ165" s="88">
        <v>0</v>
      </c>
      <c r="BK165" s="88"/>
      <c r="BL165" s="88"/>
      <c r="BM165" s="88"/>
      <c r="BN165" s="88"/>
      <c r="BO165" s="88">
        <v>0</v>
      </c>
      <c r="BP165" s="88"/>
      <c r="BQ165" s="88"/>
      <c r="BR165" s="88"/>
      <c r="BS165" s="88"/>
      <c r="BT165" s="88">
        <v>0</v>
      </c>
      <c r="BU165" s="88"/>
      <c r="BV165" s="88"/>
      <c r="BW165" s="88"/>
      <c r="BX165" s="88"/>
    </row>
    <row r="166" spans="1:76" s="21" customFormat="1" ht="22.5" customHeight="1" x14ac:dyDescent="0.25">
      <c r="A166" s="46">
        <v>14</v>
      </c>
      <c r="B166" s="47"/>
      <c r="C166" s="47"/>
      <c r="D166" s="113" t="s">
        <v>216</v>
      </c>
      <c r="E166" s="113"/>
      <c r="F166" s="113"/>
      <c r="G166" s="113"/>
      <c r="H166" s="113"/>
      <c r="I166" s="113"/>
      <c r="J166" s="113"/>
      <c r="K166" s="113"/>
      <c r="L166" s="113"/>
      <c r="M166" s="113"/>
      <c r="N166" s="113"/>
      <c r="O166" s="113"/>
      <c r="P166" s="113"/>
      <c r="Q166" s="73" t="s">
        <v>217</v>
      </c>
      <c r="R166" s="73"/>
      <c r="S166" s="73"/>
      <c r="T166" s="73"/>
      <c r="U166" s="73"/>
      <c r="V166" s="73" t="s">
        <v>202</v>
      </c>
      <c r="W166" s="73"/>
      <c r="X166" s="73"/>
      <c r="Y166" s="73"/>
      <c r="Z166" s="73"/>
      <c r="AA166" s="73"/>
      <c r="AB166" s="73"/>
      <c r="AC166" s="73"/>
      <c r="AD166" s="73"/>
      <c r="AE166" s="73"/>
      <c r="AF166" s="88">
        <v>12</v>
      </c>
      <c r="AG166" s="88"/>
      <c r="AH166" s="88"/>
      <c r="AI166" s="88"/>
      <c r="AJ166" s="88"/>
      <c r="AK166" s="88">
        <v>13</v>
      </c>
      <c r="AL166" s="88"/>
      <c r="AM166" s="88"/>
      <c r="AN166" s="88"/>
      <c r="AO166" s="88"/>
      <c r="AP166" s="88">
        <f>AF166+AK166</f>
        <v>25</v>
      </c>
      <c r="AQ166" s="88"/>
      <c r="AR166" s="88"/>
      <c r="AS166" s="88"/>
      <c r="AT166" s="88"/>
      <c r="AU166" s="88">
        <v>11</v>
      </c>
      <c r="AV166" s="88"/>
      <c r="AW166" s="88"/>
      <c r="AX166" s="88"/>
      <c r="AY166" s="88"/>
      <c r="AZ166" s="88">
        <v>12</v>
      </c>
      <c r="BA166" s="88"/>
      <c r="BB166" s="88"/>
      <c r="BC166" s="88"/>
      <c r="BD166" s="88"/>
      <c r="BE166" s="88">
        <f>AU166+AZ166</f>
        <v>23</v>
      </c>
      <c r="BF166" s="88"/>
      <c r="BG166" s="88"/>
      <c r="BH166" s="88"/>
      <c r="BI166" s="88"/>
      <c r="BJ166" s="88">
        <v>14</v>
      </c>
      <c r="BK166" s="88"/>
      <c r="BL166" s="88"/>
      <c r="BM166" s="88"/>
      <c r="BN166" s="88"/>
      <c r="BO166" s="88">
        <v>12</v>
      </c>
      <c r="BP166" s="88"/>
      <c r="BQ166" s="88"/>
      <c r="BR166" s="88"/>
      <c r="BS166" s="88"/>
      <c r="BT166" s="88">
        <f>BJ166+BO166</f>
        <v>26</v>
      </c>
      <c r="BU166" s="88"/>
      <c r="BV166" s="88"/>
      <c r="BW166" s="88"/>
      <c r="BX166" s="88"/>
    </row>
    <row r="167" spans="1:76" s="21" customFormat="1" ht="19.5" customHeight="1" x14ac:dyDescent="0.25">
      <c r="A167" s="46">
        <v>15</v>
      </c>
      <c r="B167" s="47"/>
      <c r="C167" s="47"/>
      <c r="D167" s="113" t="s">
        <v>218</v>
      </c>
      <c r="E167" s="113"/>
      <c r="F167" s="113"/>
      <c r="G167" s="113"/>
      <c r="H167" s="113"/>
      <c r="I167" s="113"/>
      <c r="J167" s="113"/>
      <c r="K167" s="113"/>
      <c r="L167" s="113"/>
      <c r="M167" s="113"/>
      <c r="N167" s="113"/>
      <c r="O167" s="113"/>
      <c r="P167" s="113"/>
      <c r="Q167" s="73" t="s">
        <v>217</v>
      </c>
      <c r="R167" s="73"/>
      <c r="S167" s="73"/>
      <c r="T167" s="73"/>
      <c r="U167" s="73"/>
      <c r="V167" s="115" t="s">
        <v>219</v>
      </c>
      <c r="W167" s="116"/>
      <c r="X167" s="116"/>
      <c r="Y167" s="116"/>
      <c r="Z167" s="116"/>
      <c r="AA167" s="116"/>
      <c r="AB167" s="116"/>
      <c r="AC167" s="116"/>
      <c r="AD167" s="116"/>
      <c r="AE167" s="117"/>
      <c r="AF167" s="88">
        <v>88</v>
      </c>
      <c r="AG167" s="88"/>
      <c r="AH167" s="88"/>
      <c r="AI167" s="88"/>
      <c r="AJ167" s="88"/>
      <c r="AK167" s="88">
        <v>0</v>
      </c>
      <c r="AL167" s="88"/>
      <c r="AM167" s="88"/>
      <c r="AN167" s="88"/>
      <c r="AO167" s="88"/>
      <c r="AP167" s="88">
        <f>AF167</f>
        <v>88</v>
      </c>
      <c r="AQ167" s="88"/>
      <c r="AR167" s="88"/>
      <c r="AS167" s="88"/>
      <c r="AT167" s="88"/>
      <c r="AU167" s="88">
        <v>39</v>
      </c>
      <c r="AV167" s="88"/>
      <c r="AW167" s="88"/>
      <c r="AX167" s="88"/>
      <c r="AY167" s="88"/>
      <c r="AZ167" s="88">
        <v>0</v>
      </c>
      <c r="BA167" s="88"/>
      <c r="BB167" s="88"/>
      <c r="BC167" s="88"/>
      <c r="BD167" s="88"/>
      <c r="BE167" s="88">
        <f>AU167+AZ167</f>
        <v>39</v>
      </c>
      <c r="BF167" s="88"/>
      <c r="BG167" s="88"/>
      <c r="BH167" s="88"/>
      <c r="BI167" s="88"/>
      <c r="BJ167" s="88">
        <v>20</v>
      </c>
      <c r="BK167" s="88"/>
      <c r="BL167" s="88"/>
      <c r="BM167" s="88"/>
      <c r="BN167" s="88"/>
      <c r="BO167" s="88">
        <v>0</v>
      </c>
      <c r="BP167" s="88"/>
      <c r="BQ167" s="88"/>
      <c r="BR167" s="88"/>
      <c r="BS167" s="88"/>
      <c r="BT167" s="88">
        <f>BJ167</f>
        <v>20</v>
      </c>
      <c r="BU167" s="88"/>
      <c r="BV167" s="88"/>
      <c r="BW167" s="88"/>
      <c r="BX167" s="88"/>
    </row>
    <row r="168" spans="1:76" s="22" customFormat="1" ht="15" customHeight="1" x14ac:dyDescent="0.25">
      <c r="A168" s="92">
        <v>0</v>
      </c>
      <c r="B168" s="93"/>
      <c r="C168" s="93"/>
      <c r="D168" s="114" t="s">
        <v>220</v>
      </c>
      <c r="E168" s="114"/>
      <c r="F168" s="114"/>
      <c r="G168" s="114"/>
      <c r="H168" s="114"/>
      <c r="I168" s="114"/>
      <c r="J168" s="114"/>
      <c r="K168" s="114"/>
      <c r="L168" s="114"/>
      <c r="M168" s="114"/>
      <c r="N168" s="114"/>
      <c r="O168" s="114"/>
      <c r="P168" s="114"/>
      <c r="Q168" s="110"/>
      <c r="R168" s="110"/>
      <c r="S168" s="110"/>
      <c r="T168" s="110"/>
      <c r="U168" s="110"/>
      <c r="V168" s="84"/>
      <c r="W168" s="111"/>
      <c r="X168" s="111"/>
      <c r="Y168" s="111"/>
      <c r="Z168" s="111"/>
      <c r="AA168" s="111"/>
      <c r="AB168" s="111"/>
      <c r="AC168" s="111"/>
      <c r="AD168" s="111"/>
      <c r="AE168" s="112"/>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row>
    <row r="169" spans="1:76" s="21" customFormat="1" ht="42" hidden="1" customHeight="1" x14ac:dyDescent="0.25">
      <c r="A169" s="46">
        <v>13</v>
      </c>
      <c r="B169" s="47"/>
      <c r="C169" s="47"/>
      <c r="D169" s="113" t="s">
        <v>221</v>
      </c>
      <c r="E169" s="113"/>
      <c r="F169" s="113"/>
      <c r="G169" s="113"/>
      <c r="H169" s="113"/>
      <c r="I169" s="113"/>
      <c r="J169" s="113"/>
      <c r="K169" s="113"/>
      <c r="L169" s="113"/>
      <c r="M169" s="113"/>
      <c r="N169" s="113"/>
      <c r="O169" s="113"/>
      <c r="P169" s="113"/>
      <c r="Q169" s="73" t="s">
        <v>260</v>
      </c>
      <c r="R169" s="73"/>
      <c r="S169" s="73"/>
      <c r="T169" s="73"/>
      <c r="U169" s="73"/>
      <c r="V169" s="55" t="s">
        <v>222</v>
      </c>
      <c r="W169" s="56"/>
      <c r="X169" s="56"/>
      <c r="Y169" s="56"/>
      <c r="Z169" s="56"/>
      <c r="AA169" s="56"/>
      <c r="AB169" s="56"/>
      <c r="AC169" s="56"/>
      <c r="AD169" s="56"/>
      <c r="AE169" s="57"/>
      <c r="AF169" s="88">
        <v>0</v>
      </c>
      <c r="AG169" s="88"/>
      <c r="AH169" s="88"/>
      <c r="AI169" s="88"/>
      <c r="AJ169" s="88"/>
      <c r="AK169" s="88">
        <v>0</v>
      </c>
      <c r="AL169" s="88"/>
      <c r="AM169" s="88"/>
      <c r="AN169" s="88"/>
      <c r="AO169" s="88"/>
      <c r="AP169" s="88"/>
      <c r="AQ169" s="88"/>
      <c r="AR169" s="88"/>
      <c r="AS169" s="88"/>
      <c r="AT169" s="88"/>
      <c r="AU169" s="88">
        <v>0</v>
      </c>
      <c r="AV169" s="88"/>
      <c r="AW169" s="88"/>
      <c r="AX169" s="88"/>
      <c r="AY169" s="88"/>
      <c r="AZ169" s="88">
        <v>0</v>
      </c>
      <c r="BA169" s="88"/>
      <c r="BB169" s="88"/>
      <c r="BC169" s="88"/>
      <c r="BD169" s="88"/>
      <c r="BE169" s="88">
        <v>0</v>
      </c>
      <c r="BF169" s="88"/>
      <c r="BG169" s="88"/>
      <c r="BH169" s="88"/>
      <c r="BI169" s="88"/>
      <c r="BJ169" s="88">
        <v>0</v>
      </c>
      <c r="BK169" s="88"/>
      <c r="BL169" s="88"/>
      <c r="BM169" s="88"/>
      <c r="BN169" s="88"/>
      <c r="BO169" s="88">
        <v>0</v>
      </c>
      <c r="BP169" s="88"/>
      <c r="BQ169" s="88"/>
      <c r="BR169" s="88"/>
      <c r="BS169" s="88"/>
      <c r="BT169" s="88">
        <v>0</v>
      </c>
      <c r="BU169" s="88"/>
      <c r="BV169" s="88"/>
      <c r="BW169" s="88"/>
      <c r="BX169" s="88"/>
    </row>
    <row r="170" spans="1:76" s="21" customFormat="1" ht="28" customHeight="1" x14ac:dyDescent="0.25">
      <c r="A170" s="46">
        <v>16</v>
      </c>
      <c r="B170" s="47"/>
      <c r="C170" s="47"/>
      <c r="D170" s="113" t="s">
        <v>223</v>
      </c>
      <c r="E170" s="113"/>
      <c r="F170" s="113"/>
      <c r="G170" s="113"/>
      <c r="H170" s="113"/>
      <c r="I170" s="113"/>
      <c r="J170" s="113"/>
      <c r="K170" s="113"/>
      <c r="L170" s="113"/>
      <c r="M170" s="113"/>
      <c r="N170" s="113"/>
      <c r="O170" s="113"/>
      <c r="P170" s="113"/>
      <c r="Q170" s="73" t="s">
        <v>260</v>
      </c>
      <c r="R170" s="73"/>
      <c r="S170" s="73"/>
      <c r="T170" s="73"/>
      <c r="U170" s="73"/>
      <c r="V170" s="55" t="s">
        <v>224</v>
      </c>
      <c r="W170" s="56"/>
      <c r="X170" s="56"/>
      <c r="Y170" s="56"/>
      <c r="Z170" s="56"/>
      <c r="AA170" s="56"/>
      <c r="AB170" s="56"/>
      <c r="AC170" s="56"/>
      <c r="AD170" s="56"/>
      <c r="AE170" s="57"/>
      <c r="AF170" s="68">
        <v>1007</v>
      </c>
      <c r="AG170" s="68"/>
      <c r="AH170" s="68"/>
      <c r="AI170" s="68"/>
      <c r="AJ170" s="68"/>
      <c r="AK170" s="68">
        <v>286</v>
      </c>
      <c r="AL170" s="68"/>
      <c r="AM170" s="68"/>
      <c r="AN170" s="68"/>
      <c r="AO170" s="68"/>
      <c r="AP170" s="68">
        <v>588</v>
      </c>
      <c r="AQ170" s="68"/>
      <c r="AR170" s="68"/>
      <c r="AS170" s="68"/>
      <c r="AT170" s="68"/>
      <c r="AU170" s="68">
        <v>1060</v>
      </c>
      <c r="AV170" s="68"/>
      <c r="AW170" s="68"/>
      <c r="AX170" s="68"/>
      <c r="AY170" s="68"/>
      <c r="AZ170" s="68">
        <v>137</v>
      </c>
      <c r="BA170" s="68"/>
      <c r="BB170" s="68"/>
      <c r="BC170" s="68"/>
      <c r="BD170" s="68"/>
      <c r="BE170" s="68">
        <v>550</v>
      </c>
      <c r="BF170" s="68"/>
      <c r="BG170" s="68"/>
      <c r="BH170" s="68"/>
      <c r="BI170" s="68"/>
      <c r="BJ170" s="68">
        <f>BJ159/BJ164/12</f>
        <v>888.34356725146199</v>
      </c>
      <c r="BK170" s="68"/>
      <c r="BL170" s="68"/>
      <c r="BM170" s="68"/>
      <c r="BN170" s="68"/>
      <c r="BO170" s="68">
        <f>BO159/BO164/12</f>
        <v>109.33333333333333</v>
      </c>
      <c r="BP170" s="68"/>
      <c r="BQ170" s="68"/>
      <c r="BR170" s="68"/>
      <c r="BS170" s="68"/>
      <c r="BT170" s="68">
        <f>BT159/BT164/12</f>
        <v>524.32009345794393</v>
      </c>
      <c r="BU170" s="68"/>
      <c r="BV170" s="68"/>
      <c r="BW170" s="68"/>
      <c r="BX170" s="68"/>
    </row>
    <row r="171" spans="1:76" s="21" customFormat="1" ht="29.5" customHeight="1" x14ac:dyDescent="0.25">
      <c r="A171" s="46">
        <v>17</v>
      </c>
      <c r="B171" s="47"/>
      <c r="C171" s="47"/>
      <c r="D171" s="113" t="s">
        <v>225</v>
      </c>
      <c r="E171" s="113"/>
      <c r="F171" s="113"/>
      <c r="G171" s="113"/>
      <c r="H171" s="113"/>
      <c r="I171" s="113"/>
      <c r="J171" s="113"/>
      <c r="K171" s="113"/>
      <c r="L171" s="113"/>
      <c r="M171" s="113"/>
      <c r="N171" s="113"/>
      <c r="O171" s="113"/>
      <c r="P171" s="113"/>
      <c r="Q171" s="73" t="s">
        <v>260</v>
      </c>
      <c r="R171" s="73"/>
      <c r="S171" s="73"/>
      <c r="T171" s="73"/>
      <c r="U171" s="73"/>
      <c r="V171" s="55" t="s">
        <v>224</v>
      </c>
      <c r="W171" s="56"/>
      <c r="X171" s="56"/>
      <c r="Y171" s="56"/>
      <c r="Z171" s="56"/>
      <c r="AA171" s="56"/>
      <c r="AB171" s="56"/>
      <c r="AC171" s="56"/>
      <c r="AD171" s="56"/>
      <c r="AE171" s="57"/>
      <c r="AF171" s="68">
        <v>35247</v>
      </c>
      <c r="AG171" s="68"/>
      <c r="AH171" s="68"/>
      <c r="AI171" s="68"/>
      <c r="AJ171" s="68"/>
      <c r="AK171" s="68">
        <v>12807</v>
      </c>
      <c r="AL171" s="68"/>
      <c r="AM171" s="68"/>
      <c r="AN171" s="68"/>
      <c r="AO171" s="68"/>
      <c r="AP171" s="68">
        <v>23578</v>
      </c>
      <c r="AQ171" s="68"/>
      <c r="AR171" s="68"/>
      <c r="AS171" s="68"/>
      <c r="AT171" s="68"/>
      <c r="AU171" s="68">
        <v>45279</v>
      </c>
      <c r="AV171" s="68"/>
      <c r="AW171" s="68"/>
      <c r="AX171" s="68"/>
      <c r="AY171" s="68"/>
      <c r="AZ171" s="68">
        <v>6631</v>
      </c>
      <c r="BA171" s="68"/>
      <c r="BB171" s="68"/>
      <c r="BC171" s="68"/>
      <c r="BD171" s="68"/>
      <c r="BE171" s="68">
        <v>25115</v>
      </c>
      <c r="BF171" s="68"/>
      <c r="BG171" s="68"/>
      <c r="BH171" s="68"/>
      <c r="BI171" s="68"/>
      <c r="BJ171" s="68">
        <f>BJ159/12/BJ166</f>
        <v>36168.273809523809</v>
      </c>
      <c r="BK171" s="68"/>
      <c r="BL171" s="68"/>
      <c r="BM171" s="68"/>
      <c r="BN171" s="68"/>
      <c r="BO171" s="68">
        <f t="shared" ref="BO171" si="17">BO159/12/BO166</f>
        <v>4555.5555555555557</v>
      </c>
      <c r="BP171" s="68"/>
      <c r="BQ171" s="68"/>
      <c r="BR171" s="68"/>
      <c r="BS171" s="68"/>
      <c r="BT171" s="68">
        <f t="shared" ref="BT171" si="18">BT159/12/BT166</f>
        <v>21577.788461538461</v>
      </c>
      <c r="BU171" s="68"/>
      <c r="BV171" s="68"/>
      <c r="BW171" s="68"/>
      <c r="BX171" s="68"/>
    </row>
    <row r="172" spans="1:76" s="21" customFormat="1" ht="21.65" customHeight="1" x14ac:dyDescent="0.25">
      <c r="A172" s="46">
        <v>18</v>
      </c>
      <c r="B172" s="47"/>
      <c r="C172" s="47"/>
      <c r="D172" s="113" t="s">
        <v>226</v>
      </c>
      <c r="E172" s="113"/>
      <c r="F172" s="113"/>
      <c r="G172" s="113"/>
      <c r="H172" s="113"/>
      <c r="I172" s="113"/>
      <c r="J172" s="113"/>
      <c r="K172" s="113"/>
      <c r="L172" s="113"/>
      <c r="M172" s="113"/>
      <c r="N172" s="113"/>
      <c r="O172" s="113"/>
      <c r="P172" s="113"/>
      <c r="Q172" s="73" t="s">
        <v>260</v>
      </c>
      <c r="R172" s="73"/>
      <c r="S172" s="73"/>
      <c r="T172" s="73"/>
      <c r="U172" s="73"/>
      <c r="V172" s="55" t="s">
        <v>224</v>
      </c>
      <c r="W172" s="56"/>
      <c r="X172" s="56"/>
      <c r="Y172" s="56"/>
      <c r="Z172" s="56"/>
      <c r="AA172" s="56"/>
      <c r="AB172" s="56"/>
      <c r="AC172" s="56"/>
      <c r="AD172" s="56"/>
      <c r="AE172" s="57"/>
      <c r="AF172" s="88">
        <v>0</v>
      </c>
      <c r="AG172" s="88"/>
      <c r="AH172" s="88"/>
      <c r="AI172" s="88"/>
      <c r="AJ172" s="88"/>
      <c r="AK172" s="88">
        <v>0</v>
      </c>
      <c r="AL172" s="88"/>
      <c r="AM172" s="88"/>
      <c r="AN172" s="88"/>
      <c r="AO172" s="88"/>
      <c r="AP172" s="88">
        <v>0</v>
      </c>
      <c r="AQ172" s="88"/>
      <c r="AR172" s="88"/>
      <c r="AS172" s="88"/>
      <c r="AT172" s="88"/>
      <c r="AU172" s="88">
        <v>769</v>
      </c>
      <c r="AV172" s="88"/>
      <c r="AW172" s="88"/>
      <c r="AX172" s="88"/>
      <c r="AY172" s="88"/>
      <c r="AZ172" s="88">
        <v>0</v>
      </c>
      <c r="BA172" s="88"/>
      <c r="BB172" s="88"/>
      <c r="BC172" s="88"/>
      <c r="BD172" s="88"/>
      <c r="BE172" s="88">
        <v>769</v>
      </c>
      <c r="BF172" s="88"/>
      <c r="BG172" s="88"/>
      <c r="BH172" s="88"/>
      <c r="BI172" s="88"/>
      <c r="BJ172" s="68">
        <f>BJ162/BJ167</f>
        <v>1000</v>
      </c>
      <c r="BK172" s="68"/>
      <c r="BL172" s="68"/>
      <c r="BM172" s="68"/>
      <c r="BN172" s="68"/>
      <c r="BO172" s="68">
        <v>0</v>
      </c>
      <c r="BP172" s="68"/>
      <c r="BQ172" s="68"/>
      <c r="BR172" s="68"/>
      <c r="BS172" s="68"/>
      <c r="BT172" s="68">
        <f t="shared" ref="BT172" si="19">BT162/BT167</f>
        <v>1000</v>
      </c>
      <c r="BU172" s="68"/>
      <c r="BV172" s="68"/>
      <c r="BW172" s="68"/>
      <c r="BX172" s="68"/>
    </row>
    <row r="173" spans="1:76" s="22" customFormat="1" ht="15" customHeight="1" x14ac:dyDescent="0.25">
      <c r="A173" s="92">
        <v>0</v>
      </c>
      <c r="B173" s="93"/>
      <c r="C173" s="93"/>
      <c r="D173" s="107" t="s">
        <v>227</v>
      </c>
      <c r="E173" s="108"/>
      <c r="F173" s="108"/>
      <c r="G173" s="108"/>
      <c r="H173" s="108"/>
      <c r="I173" s="108"/>
      <c r="J173" s="108"/>
      <c r="K173" s="108"/>
      <c r="L173" s="108"/>
      <c r="M173" s="108"/>
      <c r="N173" s="108"/>
      <c r="O173" s="108"/>
      <c r="P173" s="109"/>
      <c r="Q173" s="110"/>
      <c r="R173" s="110"/>
      <c r="S173" s="110"/>
      <c r="T173" s="110"/>
      <c r="U173" s="110"/>
      <c r="V173" s="84"/>
      <c r="W173" s="111"/>
      <c r="X173" s="111"/>
      <c r="Y173" s="111"/>
      <c r="Z173" s="111"/>
      <c r="AA173" s="111"/>
      <c r="AB173" s="111"/>
      <c r="AC173" s="111"/>
      <c r="AD173" s="111"/>
      <c r="AE173" s="112"/>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row>
    <row r="174" spans="1:76" s="21" customFormat="1" ht="42" customHeight="1" x14ac:dyDescent="0.25">
      <c r="A174" s="46">
        <v>19</v>
      </c>
      <c r="B174" s="47"/>
      <c r="C174" s="47"/>
      <c r="D174" s="89" t="s">
        <v>228</v>
      </c>
      <c r="E174" s="90"/>
      <c r="F174" s="90"/>
      <c r="G174" s="90"/>
      <c r="H174" s="90"/>
      <c r="I174" s="90"/>
      <c r="J174" s="90"/>
      <c r="K174" s="90"/>
      <c r="L174" s="90"/>
      <c r="M174" s="90"/>
      <c r="N174" s="90"/>
      <c r="O174" s="90"/>
      <c r="P174" s="91"/>
      <c r="Q174" s="73" t="s">
        <v>229</v>
      </c>
      <c r="R174" s="73"/>
      <c r="S174" s="73"/>
      <c r="T174" s="73"/>
      <c r="U174" s="73"/>
      <c r="V174" s="55" t="s">
        <v>224</v>
      </c>
      <c r="W174" s="56"/>
      <c r="X174" s="56"/>
      <c r="Y174" s="56"/>
      <c r="Z174" s="56"/>
      <c r="AA174" s="56"/>
      <c r="AB174" s="56"/>
      <c r="AC174" s="56"/>
      <c r="AD174" s="56"/>
      <c r="AE174" s="57"/>
      <c r="AF174" s="88">
        <v>69</v>
      </c>
      <c r="AG174" s="88"/>
      <c r="AH174" s="88"/>
      <c r="AI174" s="88"/>
      <c r="AJ174" s="88"/>
      <c r="AK174" s="88">
        <v>136</v>
      </c>
      <c r="AL174" s="88"/>
      <c r="AM174" s="88"/>
      <c r="AN174" s="88"/>
      <c r="AO174" s="88"/>
      <c r="AP174" s="88">
        <v>96</v>
      </c>
      <c r="AQ174" s="88"/>
      <c r="AR174" s="88"/>
      <c r="AS174" s="88"/>
      <c r="AT174" s="88"/>
      <c r="AU174" s="88">
        <v>112</v>
      </c>
      <c r="AV174" s="88"/>
      <c r="AW174" s="88"/>
      <c r="AX174" s="88"/>
      <c r="AY174" s="88"/>
      <c r="AZ174" s="88">
        <v>109</v>
      </c>
      <c r="BA174" s="88"/>
      <c r="BB174" s="88"/>
      <c r="BC174" s="88"/>
      <c r="BD174" s="88"/>
      <c r="BE174" s="88">
        <v>111</v>
      </c>
      <c r="BF174" s="88"/>
      <c r="BG174" s="88"/>
      <c r="BH174" s="88"/>
      <c r="BI174" s="88"/>
      <c r="BJ174" s="78">
        <f>BJ164/AU164%</f>
        <v>121.27659574468085</v>
      </c>
      <c r="BK174" s="78"/>
      <c r="BL174" s="78"/>
      <c r="BM174" s="78"/>
      <c r="BN174" s="78"/>
      <c r="BO174" s="78">
        <f t="shared" ref="BO174" si="20">BO164/AZ164%</f>
        <v>86.206896551724142</v>
      </c>
      <c r="BP174" s="78"/>
      <c r="BQ174" s="78"/>
      <c r="BR174" s="78"/>
      <c r="BS174" s="78"/>
      <c r="BT174" s="78">
        <f t="shared" ref="BT174" si="21">BT164/BE164%</f>
        <v>101.9047619047619</v>
      </c>
      <c r="BU174" s="78"/>
      <c r="BV174" s="78"/>
      <c r="BW174" s="78"/>
      <c r="BX174" s="78"/>
    </row>
    <row r="175" spans="1:76" s="21" customFormat="1" ht="28" customHeight="1" x14ac:dyDescent="0.25">
      <c r="A175" s="46">
        <v>20</v>
      </c>
      <c r="B175" s="47"/>
      <c r="C175" s="47"/>
      <c r="D175" s="89" t="s">
        <v>230</v>
      </c>
      <c r="E175" s="90"/>
      <c r="F175" s="90"/>
      <c r="G175" s="90"/>
      <c r="H175" s="90"/>
      <c r="I175" s="90"/>
      <c r="J175" s="90"/>
      <c r="K175" s="90"/>
      <c r="L175" s="90"/>
      <c r="M175" s="90"/>
      <c r="N175" s="90"/>
      <c r="O175" s="90"/>
      <c r="P175" s="91"/>
      <c r="Q175" s="73" t="s">
        <v>229</v>
      </c>
      <c r="R175" s="73"/>
      <c r="S175" s="73"/>
      <c r="T175" s="73"/>
      <c r="U175" s="73"/>
      <c r="V175" s="55" t="s">
        <v>224</v>
      </c>
      <c r="W175" s="56"/>
      <c r="X175" s="56"/>
      <c r="Y175" s="56"/>
      <c r="Z175" s="56"/>
      <c r="AA175" s="56"/>
      <c r="AB175" s="56"/>
      <c r="AC175" s="56"/>
      <c r="AD175" s="56"/>
      <c r="AE175" s="57"/>
      <c r="AF175" s="88">
        <v>141</v>
      </c>
      <c r="AG175" s="88"/>
      <c r="AH175" s="88"/>
      <c r="AI175" s="88"/>
      <c r="AJ175" s="88"/>
      <c r="AK175" s="88">
        <v>0</v>
      </c>
      <c r="AL175" s="88"/>
      <c r="AM175" s="88"/>
      <c r="AN175" s="88"/>
      <c r="AO175" s="88"/>
      <c r="AP175" s="88">
        <v>141</v>
      </c>
      <c r="AQ175" s="88"/>
      <c r="AR175" s="88"/>
      <c r="AS175" s="88"/>
      <c r="AT175" s="88"/>
      <c r="AU175" s="88">
        <v>60</v>
      </c>
      <c r="AV175" s="88"/>
      <c r="AW175" s="88"/>
      <c r="AX175" s="88"/>
      <c r="AY175" s="88"/>
      <c r="AZ175" s="88">
        <v>0</v>
      </c>
      <c r="BA175" s="88"/>
      <c r="BB175" s="88"/>
      <c r="BC175" s="88"/>
      <c r="BD175" s="88"/>
      <c r="BE175" s="88">
        <f>AU175</f>
        <v>60</v>
      </c>
      <c r="BF175" s="88"/>
      <c r="BG175" s="88"/>
      <c r="BH175" s="88"/>
      <c r="BI175" s="88"/>
      <c r="BJ175" s="78">
        <f>BJ167/AU167%</f>
        <v>51.282051282051277</v>
      </c>
      <c r="BK175" s="78"/>
      <c r="BL175" s="78"/>
      <c r="BM175" s="78"/>
      <c r="BN175" s="78"/>
      <c r="BO175" s="78">
        <v>0</v>
      </c>
      <c r="BP175" s="78"/>
      <c r="BQ175" s="78"/>
      <c r="BR175" s="78"/>
      <c r="BS175" s="78"/>
      <c r="BT175" s="78">
        <f t="shared" ref="BT175" si="22">BT167/BE167%</f>
        <v>51.282051282051277</v>
      </c>
      <c r="BU175" s="78"/>
      <c r="BV175" s="78"/>
      <c r="BW175" s="78"/>
      <c r="BX175" s="78"/>
    </row>
    <row r="176" spans="1:76" s="21" customFormat="1" ht="28" customHeight="1" x14ac:dyDescent="0.25">
      <c r="A176" s="46">
        <v>21</v>
      </c>
      <c r="B176" s="47"/>
      <c r="C176" s="47"/>
      <c r="D176" s="89" t="s">
        <v>231</v>
      </c>
      <c r="E176" s="90"/>
      <c r="F176" s="90"/>
      <c r="G176" s="90"/>
      <c r="H176" s="90"/>
      <c r="I176" s="90"/>
      <c r="J176" s="90"/>
      <c r="K176" s="90"/>
      <c r="L176" s="90"/>
      <c r="M176" s="90"/>
      <c r="N176" s="90"/>
      <c r="O176" s="90"/>
      <c r="P176" s="91"/>
      <c r="Q176" s="73" t="s">
        <v>229</v>
      </c>
      <c r="R176" s="73"/>
      <c r="S176" s="73"/>
      <c r="T176" s="73"/>
      <c r="U176" s="73"/>
      <c r="V176" s="55" t="s">
        <v>224</v>
      </c>
      <c r="W176" s="56"/>
      <c r="X176" s="56"/>
      <c r="Y176" s="56"/>
      <c r="Z176" s="56"/>
      <c r="AA176" s="56"/>
      <c r="AB176" s="56"/>
      <c r="AC176" s="56"/>
      <c r="AD176" s="56"/>
      <c r="AE176" s="57"/>
      <c r="AF176" s="88">
        <v>0</v>
      </c>
      <c r="AG176" s="88"/>
      <c r="AH176" s="88"/>
      <c r="AI176" s="88"/>
      <c r="AJ176" s="88"/>
      <c r="AK176" s="88">
        <v>138</v>
      </c>
      <c r="AL176" s="88"/>
      <c r="AM176" s="88"/>
      <c r="AN176" s="88"/>
      <c r="AO176" s="88"/>
      <c r="AP176" s="88">
        <v>138</v>
      </c>
      <c r="AQ176" s="88"/>
      <c r="AR176" s="88"/>
      <c r="AS176" s="88"/>
      <c r="AT176" s="88"/>
      <c r="AU176" s="88">
        <v>0</v>
      </c>
      <c r="AV176" s="88"/>
      <c r="AW176" s="88"/>
      <c r="AX176" s="88"/>
      <c r="AY176" s="88"/>
      <c r="AZ176" s="88">
        <v>106</v>
      </c>
      <c r="BA176" s="88"/>
      <c r="BB176" s="88"/>
      <c r="BC176" s="88"/>
      <c r="BD176" s="88"/>
      <c r="BE176" s="88">
        <v>106</v>
      </c>
      <c r="BF176" s="88"/>
      <c r="BG176" s="88"/>
      <c r="BH176" s="88"/>
      <c r="BI176" s="88"/>
      <c r="BJ176" s="88">
        <v>0</v>
      </c>
      <c r="BK176" s="88"/>
      <c r="BL176" s="88"/>
      <c r="BM176" s="88"/>
      <c r="BN176" s="88"/>
      <c r="BO176" s="78">
        <f>BL122/AS122%</f>
        <v>155.7454890788224</v>
      </c>
      <c r="BP176" s="78"/>
      <c r="BQ176" s="78"/>
      <c r="BR176" s="78"/>
      <c r="BS176" s="78"/>
      <c r="BT176" s="78">
        <f>BO176</f>
        <v>155.7454890788224</v>
      </c>
      <c r="BU176" s="78"/>
      <c r="BV176" s="78"/>
      <c r="BW176" s="78"/>
      <c r="BX176" s="78"/>
    </row>
    <row r="177" spans="1:79" s="21" customFormat="1" ht="41.5" customHeight="1" x14ac:dyDescent="0.25">
      <c r="A177" s="46">
        <v>22</v>
      </c>
      <c r="B177" s="47"/>
      <c r="C177" s="48"/>
      <c r="D177" s="89" t="s">
        <v>269</v>
      </c>
      <c r="E177" s="90"/>
      <c r="F177" s="90"/>
      <c r="G177" s="90"/>
      <c r="H177" s="90"/>
      <c r="I177" s="90"/>
      <c r="J177" s="31"/>
      <c r="K177" s="31"/>
      <c r="L177" s="31"/>
      <c r="M177" s="31"/>
      <c r="N177" s="31"/>
      <c r="O177" s="31"/>
      <c r="P177" s="32"/>
      <c r="Q177" s="55" t="s">
        <v>229</v>
      </c>
      <c r="R177" s="56"/>
      <c r="S177" s="56"/>
      <c r="T177" s="56"/>
      <c r="U177" s="57"/>
      <c r="V177" s="55" t="s">
        <v>224</v>
      </c>
      <c r="W177" s="56"/>
      <c r="X177" s="56"/>
      <c r="Y177" s="56"/>
      <c r="Z177" s="56"/>
      <c r="AA177" s="56"/>
      <c r="AB177" s="56"/>
      <c r="AC177" s="56"/>
      <c r="AD177" s="56"/>
      <c r="AE177" s="57"/>
      <c r="AF177" s="205">
        <v>0</v>
      </c>
      <c r="AG177" s="118"/>
      <c r="AH177" s="118"/>
      <c r="AI177" s="118"/>
      <c r="AJ177" s="119"/>
      <c r="AK177" s="205">
        <v>100</v>
      </c>
      <c r="AL177" s="118"/>
      <c r="AM177" s="118"/>
      <c r="AN177" s="118"/>
      <c r="AO177" s="119"/>
      <c r="AP177" s="205">
        <v>100</v>
      </c>
      <c r="AQ177" s="118"/>
      <c r="AR177" s="118"/>
      <c r="AS177" s="118"/>
      <c r="AT177" s="119"/>
      <c r="AU177" s="205">
        <v>0</v>
      </c>
      <c r="AV177" s="118"/>
      <c r="AW177" s="118"/>
      <c r="AX177" s="118"/>
      <c r="AY177" s="119"/>
      <c r="AZ177" s="205">
        <v>100</v>
      </c>
      <c r="BA177" s="118"/>
      <c r="BB177" s="118"/>
      <c r="BC177" s="118"/>
      <c r="BD177" s="119"/>
      <c r="BE177" s="205">
        <v>100</v>
      </c>
      <c r="BF177" s="118"/>
      <c r="BG177" s="118"/>
      <c r="BH177" s="118"/>
      <c r="BI177" s="119"/>
      <c r="BJ177" s="205">
        <v>0</v>
      </c>
      <c r="BK177" s="118"/>
      <c r="BL177" s="118"/>
      <c r="BM177" s="118"/>
      <c r="BN177" s="119"/>
      <c r="BO177" s="218">
        <v>0</v>
      </c>
      <c r="BP177" s="219"/>
      <c r="BQ177" s="219"/>
      <c r="BR177" s="219"/>
      <c r="BS177" s="220"/>
      <c r="BT177" s="205">
        <v>0</v>
      </c>
      <c r="BU177" s="118"/>
      <c r="BV177" s="118"/>
      <c r="BW177" s="118"/>
      <c r="BX177" s="119"/>
    </row>
    <row r="178" spans="1:79" s="21" customFormat="1" ht="32.5" customHeight="1" x14ac:dyDescent="0.25">
      <c r="A178" s="46">
        <v>23</v>
      </c>
      <c r="B178" s="47"/>
      <c r="C178" s="47"/>
      <c r="D178" s="89" t="s">
        <v>232</v>
      </c>
      <c r="E178" s="90"/>
      <c r="F178" s="90"/>
      <c r="G178" s="90"/>
      <c r="H178" s="90"/>
      <c r="I178" s="90"/>
      <c r="J178" s="90"/>
      <c r="K178" s="90"/>
      <c r="L178" s="90"/>
      <c r="M178" s="90"/>
      <c r="N178" s="90"/>
      <c r="O178" s="90"/>
      <c r="P178" s="91"/>
      <c r="Q178" s="73" t="s">
        <v>229</v>
      </c>
      <c r="R178" s="73"/>
      <c r="S178" s="73"/>
      <c r="T178" s="73"/>
      <c r="U178" s="73"/>
      <c r="V178" s="55" t="s">
        <v>224</v>
      </c>
      <c r="W178" s="56"/>
      <c r="X178" s="56"/>
      <c r="Y178" s="56"/>
      <c r="Z178" s="56"/>
      <c r="AA178" s="56"/>
      <c r="AB178" s="56"/>
      <c r="AC178" s="56"/>
      <c r="AD178" s="56"/>
      <c r="AE178" s="57"/>
      <c r="AF178" s="88">
        <v>88</v>
      </c>
      <c r="AG178" s="88"/>
      <c r="AH178" s="88"/>
      <c r="AI178" s="88"/>
      <c r="AJ178" s="88"/>
      <c r="AK178" s="88">
        <v>21</v>
      </c>
      <c r="AL178" s="88"/>
      <c r="AM178" s="88"/>
      <c r="AN178" s="88"/>
      <c r="AO178" s="88"/>
      <c r="AP178" s="88">
        <v>69</v>
      </c>
      <c r="AQ178" s="88"/>
      <c r="AR178" s="88"/>
      <c r="AS178" s="88"/>
      <c r="AT178" s="88"/>
      <c r="AU178" s="88">
        <v>91</v>
      </c>
      <c r="AV178" s="88"/>
      <c r="AW178" s="88"/>
      <c r="AX178" s="88"/>
      <c r="AY178" s="88"/>
      <c r="AZ178" s="88">
        <v>41</v>
      </c>
      <c r="BA178" s="88"/>
      <c r="BB178" s="88"/>
      <c r="BC178" s="88"/>
      <c r="BD178" s="88"/>
      <c r="BE178" s="88">
        <v>84</v>
      </c>
      <c r="BF178" s="88"/>
      <c r="BG178" s="88"/>
      <c r="BH178" s="88"/>
      <c r="BI178" s="88"/>
      <c r="BJ178" s="68">
        <f>(BG60+BG61+BG64+BG65+BG66+BG67)/6076270%</f>
        <v>90.26392836394696</v>
      </c>
      <c r="BK178" s="68"/>
      <c r="BL178" s="68"/>
      <c r="BM178" s="68"/>
      <c r="BN178" s="68"/>
      <c r="BO178" s="68">
        <f>(BL60+BL61+BL64+BL65+BL66+BL67)/656000%</f>
        <v>88.475609756097555</v>
      </c>
      <c r="BP178" s="68"/>
      <c r="BQ178" s="68"/>
      <c r="BR178" s="68"/>
      <c r="BS178" s="68"/>
      <c r="BT178" s="68">
        <f>(BU60+BU61+BU64+BU65+BU66+BU67)/6732270%</f>
        <v>90.08967257700597</v>
      </c>
      <c r="BU178" s="68"/>
      <c r="BV178" s="68"/>
      <c r="BW178" s="68"/>
      <c r="BX178" s="68"/>
    </row>
    <row r="179" spans="1:79" s="21" customFormat="1" ht="46" customHeight="1" x14ac:dyDescent="0.25">
      <c r="A179" s="46">
        <v>24</v>
      </c>
      <c r="B179" s="47"/>
      <c r="C179" s="48"/>
      <c r="D179" s="89" t="s">
        <v>308</v>
      </c>
      <c r="E179" s="90"/>
      <c r="F179" s="90"/>
      <c r="G179" s="90"/>
      <c r="H179" s="90"/>
      <c r="I179" s="91"/>
      <c r="J179" s="37"/>
      <c r="K179" s="37"/>
      <c r="L179" s="37"/>
      <c r="M179" s="37"/>
      <c r="N179" s="37"/>
      <c r="O179" s="37"/>
      <c r="P179" s="37"/>
      <c r="Q179" s="35"/>
      <c r="R179" s="55" t="s">
        <v>309</v>
      </c>
      <c r="S179" s="56"/>
      <c r="T179" s="57"/>
      <c r="U179" s="35"/>
      <c r="V179" s="55" t="s">
        <v>224</v>
      </c>
      <c r="W179" s="56"/>
      <c r="X179" s="56"/>
      <c r="Y179" s="56"/>
      <c r="Z179" s="56"/>
      <c r="AA179" s="56"/>
      <c r="AB179" s="56"/>
      <c r="AC179" s="56"/>
      <c r="AD179" s="56"/>
      <c r="AE179" s="57"/>
      <c r="AF179" s="205">
        <v>100</v>
      </c>
      <c r="AG179" s="118"/>
      <c r="AH179" s="118"/>
      <c r="AI179" s="118"/>
      <c r="AJ179" s="119"/>
      <c r="AK179" s="205">
        <v>100</v>
      </c>
      <c r="AL179" s="118"/>
      <c r="AM179" s="118"/>
      <c r="AN179" s="119"/>
      <c r="AO179" s="36"/>
      <c r="AP179" s="205">
        <v>100</v>
      </c>
      <c r="AQ179" s="118"/>
      <c r="AR179" s="118"/>
      <c r="AS179" s="119"/>
      <c r="AT179" s="36"/>
      <c r="AU179" s="205">
        <v>0</v>
      </c>
      <c r="AV179" s="118"/>
      <c r="AW179" s="118"/>
      <c r="AX179" s="118"/>
      <c r="AY179" s="119"/>
      <c r="AZ179" s="205">
        <v>0</v>
      </c>
      <c r="BA179" s="118"/>
      <c r="BB179" s="118"/>
      <c r="BC179" s="118"/>
      <c r="BD179" s="119"/>
      <c r="BE179" s="205">
        <v>0</v>
      </c>
      <c r="BF179" s="118"/>
      <c r="BG179" s="118"/>
      <c r="BH179" s="118"/>
      <c r="BI179" s="119"/>
      <c r="BJ179" s="52">
        <v>0</v>
      </c>
      <c r="BK179" s="53"/>
      <c r="BL179" s="53"/>
      <c r="BM179" s="53"/>
      <c r="BN179" s="54"/>
      <c r="BO179" s="52">
        <v>0</v>
      </c>
      <c r="BP179" s="53"/>
      <c r="BQ179" s="53"/>
      <c r="BR179" s="53"/>
      <c r="BS179" s="54"/>
      <c r="BT179" s="52">
        <v>0</v>
      </c>
      <c r="BU179" s="53"/>
      <c r="BV179" s="53"/>
      <c r="BW179" s="53"/>
      <c r="BX179" s="54"/>
    </row>
    <row r="180" spans="1:79" s="21" customFormat="1" ht="58.5" hidden="1" customHeight="1" x14ac:dyDescent="0.25">
      <c r="A180" s="46">
        <v>23</v>
      </c>
      <c r="B180" s="47"/>
      <c r="C180" s="48"/>
      <c r="D180" s="89" t="s">
        <v>310</v>
      </c>
      <c r="E180" s="90"/>
      <c r="F180" s="90"/>
      <c r="G180" s="90"/>
      <c r="H180" s="90"/>
      <c r="I180" s="91"/>
      <c r="J180" s="37"/>
      <c r="K180" s="37"/>
      <c r="L180" s="37"/>
      <c r="M180" s="37"/>
      <c r="N180" s="37"/>
      <c r="O180" s="37"/>
      <c r="P180" s="37"/>
      <c r="Q180" s="35"/>
      <c r="R180" s="55" t="s">
        <v>309</v>
      </c>
      <c r="S180" s="56"/>
      <c r="T180" s="57"/>
      <c r="U180" s="35"/>
      <c r="V180" s="55" t="s">
        <v>224</v>
      </c>
      <c r="W180" s="56"/>
      <c r="X180" s="56"/>
      <c r="Y180" s="56"/>
      <c r="Z180" s="56"/>
      <c r="AA180" s="56"/>
      <c r="AB180" s="56"/>
      <c r="AC180" s="56"/>
      <c r="AD180" s="56"/>
      <c r="AE180" s="57"/>
      <c r="AF180" s="205">
        <v>0</v>
      </c>
      <c r="AG180" s="118"/>
      <c r="AH180" s="118"/>
      <c r="AI180" s="118"/>
      <c r="AJ180" s="119"/>
      <c r="AK180" s="205">
        <v>100</v>
      </c>
      <c r="AL180" s="118"/>
      <c r="AM180" s="118"/>
      <c r="AN180" s="119"/>
      <c r="AO180" s="36"/>
      <c r="AP180" s="205">
        <v>100</v>
      </c>
      <c r="AQ180" s="118"/>
      <c r="AR180" s="118"/>
      <c r="AS180" s="119"/>
      <c r="AT180" s="36"/>
      <c r="AU180" s="205"/>
      <c r="AV180" s="118"/>
      <c r="AW180" s="118"/>
      <c r="AX180" s="118"/>
      <c r="AY180" s="119"/>
      <c r="AZ180" s="205"/>
      <c r="BA180" s="118"/>
      <c r="BB180" s="118"/>
      <c r="BC180" s="118"/>
      <c r="BD180" s="119"/>
      <c r="BE180" s="205"/>
      <c r="BF180" s="118"/>
      <c r="BG180" s="118"/>
      <c r="BH180" s="118"/>
      <c r="BI180" s="119"/>
      <c r="BJ180" s="52"/>
      <c r="BK180" s="53"/>
      <c r="BL180" s="53"/>
      <c r="BM180" s="53"/>
      <c r="BN180" s="54"/>
      <c r="BO180" s="52"/>
      <c r="BP180" s="53"/>
      <c r="BQ180" s="53"/>
      <c r="BR180" s="53"/>
      <c r="BS180" s="54"/>
      <c r="BT180" s="52"/>
      <c r="BU180" s="53"/>
      <c r="BV180" s="53"/>
      <c r="BW180" s="53"/>
      <c r="BX180" s="54"/>
    </row>
    <row r="181" spans="1:79" s="21" customFormat="1" ht="40.5" customHeight="1" x14ac:dyDescent="0.25">
      <c r="A181" s="46">
        <v>25</v>
      </c>
      <c r="B181" s="47"/>
      <c r="C181" s="48"/>
      <c r="D181" s="89" t="s">
        <v>311</v>
      </c>
      <c r="E181" s="90"/>
      <c r="F181" s="90"/>
      <c r="G181" s="90"/>
      <c r="H181" s="90"/>
      <c r="I181" s="91"/>
      <c r="J181" s="37"/>
      <c r="K181" s="37"/>
      <c r="L181" s="37"/>
      <c r="M181" s="37"/>
      <c r="N181" s="37"/>
      <c r="O181" s="37"/>
      <c r="P181" s="37"/>
      <c r="Q181" s="35"/>
      <c r="R181" s="55" t="s">
        <v>309</v>
      </c>
      <c r="S181" s="56"/>
      <c r="T181" s="57"/>
      <c r="U181" s="35"/>
      <c r="V181" s="55" t="s">
        <v>224</v>
      </c>
      <c r="W181" s="56"/>
      <c r="X181" s="56"/>
      <c r="Y181" s="56"/>
      <c r="Z181" s="56"/>
      <c r="AA181" s="56"/>
      <c r="AB181" s="56"/>
      <c r="AC181" s="56"/>
      <c r="AD181" s="56"/>
      <c r="AE181" s="57"/>
      <c r="AF181" s="205">
        <v>100</v>
      </c>
      <c r="AG181" s="118"/>
      <c r="AH181" s="118"/>
      <c r="AI181" s="118"/>
      <c r="AJ181" s="119"/>
      <c r="AK181" s="205">
        <v>100</v>
      </c>
      <c r="AL181" s="118"/>
      <c r="AM181" s="118"/>
      <c r="AN181" s="119"/>
      <c r="AO181" s="36"/>
      <c r="AP181" s="205">
        <v>100</v>
      </c>
      <c r="AQ181" s="118"/>
      <c r="AR181" s="118"/>
      <c r="AS181" s="119"/>
      <c r="AT181" s="36"/>
      <c r="AU181" s="205">
        <v>0</v>
      </c>
      <c r="AV181" s="118"/>
      <c r="AW181" s="118"/>
      <c r="AX181" s="118"/>
      <c r="AY181" s="119"/>
      <c r="AZ181" s="205">
        <v>0</v>
      </c>
      <c r="BA181" s="118"/>
      <c r="BB181" s="118"/>
      <c r="BC181" s="118"/>
      <c r="BD181" s="119"/>
      <c r="BE181" s="205">
        <v>0</v>
      </c>
      <c r="BF181" s="118"/>
      <c r="BG181" s="118"/>
      <c r="BH181" s="118"/>
      <c r="BI181" s="119"/>
      <c r="BJ181" s="52">
        <v>0</v>
      </c>
      <c r="BK181" s="53"/>
      <c r="BL181" s="53"/>
      <c r="BM181" s="53"/>
      <c r="BN181" s="54"/>
      <c r="BO181" s="52">
        <v>0</v>
      </c>
      <c r="BP181" s="53"/>
      <c r="BQ181" s="53"/>
      <c r="BR181" s="53"/>
      <c r="BS181" s="54"/>
      <c r="BT181" s="52">
        <v>0</v>
      </c>
      <c r="BU181" s="53"/>
      <c r="BV181" s="53"/>
      <c r="BW181" s="53"/>
      <c r="BX181" s="54"/>
    </row>
    <row r="182" spans="1:79" s="21" customFormat="1" ht="28" customHeight="1" x14ac:dyDescent="0.25">
      <c r="A182" s="23"/>
      <c r="B182" s="23"/>
      <c r="C182" s="23"/>
      <c r="D182" s="38"/>
      <c r="E182" s="38"/>
      <c r="F182" s="38"/>
      <c r="G182" s="38"/>
      <c r="H182" s="38"/>
      <c r="I182" s="38"/>
      <c r="J182" s="38"/>
      <c r="K182" s="38"/>
      <c r="L182" s="38"/>
      <c r="M182" s="38"/>
      <c r="N182" s="38"/>
      <c r="O182" s="38"/>
      <c r="P182" s="38"/>
      <c r="Q182" s="39"/>
      <c r="R182" s="39"/>
      <c r="S182" s="39"/>
      <c r="T182" s="39"/>
      <c r="U182" s="39"/>
      <c r="V182" s="39"/>
      <c r="W182" s="39"/>
      <c r="X182" s="39"/>
      <c r="Y182" s="39"/>
      <c r="Z182" s="39"/>
      <c r="AA182" s="39"/>
      <c r="AB182" s="39"/>
      <c r="AC182" s="39"/>
      <c r="AD182" s="39"/>
      <c r="AE182" s="39"/>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1"/>
      <c r="BK182" s="41"/>
      <c r="BL182" s="41"/>
      <c r="BM182" s="41"/>
      <c r="BN182" s="41"/>
      <c r="BO182" s="41"/>
      <c r="BP182" s="41"/>
      <c r="BQ182" s="41"/>
      <c r="BR182" s="41"/>
      <c r="BS182" s="41"/>
      <c r="BT182" s="41"/>
      <c r="BU182" s="41"/>
      <c r="BV182" s="41"/>
      <c r="BW182" s="41"/>
      <c r="BX182" s="41"/>
    </row>
    <row r="183" spans="1:79" s="20" customFormat="1" ht="13" x14ac:dyDescent="0.3"/>
    <row r="184" spans="1:79" s="20" customFormat="1" ht="14.25" customHeight="1" x14ac:dyDescent="0.3">
      <c r="A184" s="135" t="s">
        <v>293</v>
      </c>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row>
    <row r="185" spans="1:79" s="26" customFormat="1" ht="20" customHeight="1" x14ac:dyDescent="0.25">
      <c r="A185" s="155" t="s">
        <v>5</v>
      </c>
      <c r="B185" s="156"/>
      <c r="C185" s="156"/>
      <c r="D185" s="77" t="s">
        <v>8</v>
      </c>
      <c r="E185" s="77"/>
      <c r="F185" s="77"/>
      <c r="G185" s="77"/>
      <c r="H185" s="77"/>
      <c r="I185" s="77"/>
      <c r="J185" s="77"/>
      <c r="K185" s="77"/>
      <c r="L185" s="77"/>
      <c r="M185" s="77"/>
      <c r="N185" s="77"/>
      <c r="O185" s="77"/>
      <c r="P185" s="77"/>
      <c r="Q185" s="77" t="s">
        <v>7</v>
      </c>
      <c r="R185" s="77"/>
      <c r="S185" s="77"/>
      <c r="T185" s="77"/>
      <c r="U185" s="77"/>
      <c r="V185" s="77" t="s">
        <v>6</v>
      </c>
      <c r="W185" s="77"/>
      <c r="X185" s="77"/>
      <c r="Y185" s="77"/>
      <c r="Z185" s="77"/>
      <c r="AA185" s="77"/>
      <c r="AB185" s="77"/>
      <c r="AC185" s="77"/>
      <c r="AD185" s="77"/>
      <c r="AE185" s="77"/>
      <c r="AF185" s="80" t="s">
        <v>257</v>
      </c>
      <c r="AG185" s="81"/>
      <c r="AH185" s="81"/>
      <c r="AI185" s="81"/>
      <c r="AJ185" s="81"/>
      <c r="AK185" s="81"/>
      <c r="AL185" s="81"/>
      <c r="AM185" s="81"/>
      <c r="AN185" s="81"/>
      <c r="AO185" s="81"/>
      <c r="AP185" s="81"/>
      <c r="AQ185" s="81"/>
      <c r="AR185" s="81"/>
      <c r="AS185" s="81"/>
      <c r="AT185" s="82"/>
      <c r="AU185" s="80" t="s">
        <v>285</v>
      </c>
      <c r="AV185" s="81"/>
      <c r="AW185" s="81"/>
      <c r="AX185" s="81"/>
      <c r="AY185" s="81"/>
      <c r="AZ185" s="81"/>
      <c r="BA185" s="81"/>
      <c r="BB185" s="81"/>
      <c r="BC185" s="81"/>
      <c r="BD185" s="81"/>
      <c r="BE185" s="81"/>
      <c r="BF185" s="81"/>
      <c r="BG185" s="81"/>
      <c r="BH185" s="81"/>
      <c r="BI185" s="82"/>
    </row>
    <row r="186" spans="1:79" s="26" customFormat="1" ht="28.5" customHeight="1" x14ac:dyDescent="0.25">
      <c r="A186" s="158"/>
      <c r="B186" s="159"/>
      <c r="C186" s="159"/>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t="s">
        <v>3</v>
      </c>
      <c r="AG186" s="77"/>
      <c r="AH186" s="77"/>
      <c r="AI186" s="77"/>
      <c r="AJ186" s="77"/>
      <c r="AK186" s="77" t="s">
        <v>2</v>
      </c>
      <c r="AL186" s="77"/>
      <c r="AM186" s="77"/>
      <c r="AN186" s="77"/>
      <c r="AO186" s="77"/>
      <c r="AP186" s="77" t="s">
        <v>122</v>
      </c>
      <c r="AQ186" s="77"/>
      <c r="AR186" s="77"/>
      <c r="AS186" s="77"/>
      <c r="AT186" s="77"/>
      <c r="AU186" s="77" t="s">
        <v>3</v>
      </c>
      <c r="AV186" s="77"/>
      <c r="AW186" s="77"/>
      <c r="AX186" s="77"/>
      <c r="AY186" s="77"/>
      <c r="AZ186" s="77" t="s">
        <v>2</v>
      </c>
      <c r="BA186" s="77"/>
      <c r="BB186" s="77"/>
      <c r="BC186" s="77"/>
      <c r="BD186" s="77"/>
      <c r="BE186" s="77" t="s">
        <v>89</v>
      </c>
      <c r="BF186" s="77"/>
      <c r="BG186" s="77"/>
      <c r="BH186" s="77"/>
      <c r="BI186" s="77"/>
    </row>
    <row r="187" spans="1:79" s="25" customFormat="1" ht="15" customHeight="1" x14ac:dyDescent="0.25">
      <c r="A187" s="55">
        <v>1</v>
      </c>
      <c r="B187" s="56"/>
      <c r="C187" s="56"/>
      <c r="D187" s="73">
        <v>2</v>
      </c>
      <c r="E187" s="73"/>
      <c r="F187" s="73"/>
      <c r="G187" s="73"/>
      <c r="H187" s="73"/>
      <c r="I187" s="73"/>
      <c r="J187" s="73"/>
      <c r="K187" s="73"/>
      <c r="L187" s="73"/>
      <c r="M187" s="73"/>
      <c r="N187" s="73"/>
      <c r="O187" s="73"/>
      <c r="P187" s="73"/>
      <c r="Q187" s="73">
        <v>3</v>
      </c>
      <c r="R187" s="73"/>
      <c r="S187" s="73"/>
      <c r="T187" s="73"/>
      <c r="U187" s="73"/>
      <c r="V187" s="73">
        <v>4</v>
      </c>
      <c r="W187" s="73"/>
      <c r="X187" s="73"/>
      <c r="Y187" s="73"/>
      <c r="Z187" s="73"/>
      <c r="AA187" s="73"/>
      <c r="AB187" s="73"/>
      <c r="AC187" s="73"/>
      <c r="AD187" s="73"/>
      <c r="AE187" s="73"/>
      <c r="AF187" s="73">
        <v>5</v>
      </c>
      <c r="AG187" s="73"/>
      <c r="AH187" s="73"/>
      <c r="AI187" s="73"/>
      <c r="AJ187" s="73"/>
      <c r="AK187" s="73">
        <v>6</v>
      </c>
      <c r="AL187" s="73"/>
      <c r="AM187" s="73"/>
      <c r="AN187" s="73"/>
      <c r="AO187" s="73"/>
      <c r="AP187" s="73">
        <v>7</v>
      </c>
      <c r="AQ187" s="73"/>
      <c r="AR187" s="73"/>
      <c r="AS187" s="73"/>
      <c r="AT187" s="73"/>
      <c r="AU187" s="73">
        <v>8</v>
      </c>
      <c r="AV187" s="73"/>
      <c r="AW187" s="73"/>
      <c r="AX187" s="73"/>
      <c r="AY187" s="73"/>
      <c r="AZ187" s="73">
        <v>9</v>
      </c>
      <c r="BA187" s="73"/>
      <c r="BB187" s="73"/>
      <c r="BC187" s="73"/>
      <c r="BD187" s="73"/>
      <c r="BE187" s="73">
        <v>10</v>
      </c>
      <c r="BF187" s="73"/>
      <c r="BG187" s="73"/>
      <c r="BH187" s="73"/>
      <c r="BI187" s="73"/>
    </row>
    <row r="188" spans="1:79" s="20" customFormat="1" ht="15.75" hidden="1" customHeight="1" x14ac:dyDescent="0.3">
      <c r="A188" s="46" t="s">
        <v>153</v>
      </c>
      <c r="B188" s="47"/>
      <c r="C188" s="47"/>
      <c r="D188" s="180" t="s">
        <v>56</v>
      </c>
      <c r="E188" s="180"/>
      <c r="F188" s="180"/>
      <c r="G188" s="180"/>
      <c r="H188" s="180"/>
      <c r="I188" s="180"/>
      <c r="J188" s="180"/>
      <c r="K188" s="180"/>
      <c r="L188" s="180"/>
      <c r="M188" s="180"/>
      <c r="N188" s="180"/>
      <c r="O188" s="180"/>
      <c r="P188" s="180"/>
      <c r="Q188" s="180" t="s">
        <v>69</v>
      </c>
      <c r="R188" s="180"/>
      <c r="S188" s="180"/>
      <c r="T188" s="180"/>
      <c r="U188" s="180"/>
      <c r="V188" s="180" t="s">
        <v>70</v>
      </c>
      <c r="W188" s="180"/>
      <c r="X188" s="180"/>
      <c r="Y188" s="180"/>
      <c r="Z188" s="180"/>
      <c r="AA188" s="180"/>
      <c r="AB188" s="180"/>
      <c r="AC188" s="180"/>
      <c r="AD188" s="180"/>
      <c r="AE188" s="180"/>
      <c r="AF188" s="67" t="s">
        <v>106</v>
      </c>
      <c r="AG188" s="67"/>
      <c r="AH188" s="67"/>
      <c r="AI188" s="67"/>
      <c r="AJ188" s="67"/>
      <c r="AK188" s="72" t="s">
        <v>107</v>
      </c>
      <c r="AL188" s="72"/>
      <c r="AM188" s="72"/>
      <c r="AN188" s="72"/>
      <c r="AO188" s="72"/>
      <c r="AP188" s="83" t="s">
        <v>199</v>
      </c>
      <c r="AQ188" s="83"/>
      <c r="AR188" s="83"/>
      <c r="AS188" s="83"/>
      <c r="AT188" s="83"/>
      <c r="AU188" s="67" t="s">
        <v>108</v>
      </c>
      <c r="AV188" s="67"/>
      <c r="AW188" s="67"/>
      <c r="AX188" s="67"/>
      <c r="AY188" s="67"/>
      <c r="AZ188" s="72" t="s">
        <v>109</v>
      </c>
      <c r="BA188" s="72"/>
      <c r="BB188" s="72"/>
      <c r="BC188" s="72"/>
      <c r="BD188" s="72"/>
      <c r="BE188" s="83" t="s">
        <v>199</v>
      </c>
      <c r="BF188" s="83"/>
      <c r="BG188" s="83"/>
      <c r="BH188" s="83"/>
      <c r="BI188" s="83"/>
      <c r="CA188" s="20" t="s">
        <v>38</v>
      </c>
    </row>
    <row r="189" spans="1:79" s="22" customFormat="1" ht="14" x14ac:dyDescent="0.25">
      <c r="A189" s="92">
        <v>0</v>
      </c>
      <c r="B189" s="93"/>
      <c r="C189" s="93"/>
      <c r="D189" s="58" t="s">
        <v>198</v>
      </c>
      <c r="E189" s="58"/>
      <c r="F189" s="58"/>
      <c r="G189" s="58"/>
      <c r="H189" s="58"/>
      <c r="I189" s="58"/>
      <c r="J189" s="58"/>
      <c r="K189" s="58"/>
      <c r="L189" s="58"/>
      <c r="M189" s="58"/>
      <c r="N189" s="58"/>
      <c r="O189" s="58"/>
      <c r="P189" s="58"/>
      <c r="Q189" s="178"/>
      <c r="R189" s="178"/>
      <c r="S189" s="178"/>
      <c r="T189" s="178"/>
      <c r="U189" s="178"/>
      <c r="V189" s="178"/>
      <c r="W189" s="178"/>
      <c r="X189" s="178"/>
      <c r="Y189" s="178"/>
      <c r="Z189" s="178"/>
      <c r="AA189" s="178"/>
      <c r="AB189" s="178"/>
      <c r="AC189" s="178"/>
      <c r="AD189" s="178"/>
      <c r="AE189" s="178"/>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CA189" s="22" t="s">
        <v>39</v>
      </c>
    </row>
    <row r="190" spans="1:79" s="21" customFormat="1" ht="25.5" customHeight="1" x14ac:dyDescent="0.25">
      <c r="A190" s="46">
        <v>1</v>
      </c>
      <c r="B190" s="47"/>
      <c r="C190" s="47"/>
      <c r="D190" s="89" t="s">
        <v>200</v>
      </c>
      <c r="E190" s="90"/>
      <c r="F190" s="90"/>
      <c r="G190" s="90"/>
      <c r="H190" s="90"/>
      <c r="I190" s="90"/>
      <c r="J190" s="90"/>
      <c r="K190" s="90"/>
      <c r="L190" s="90"/>
      <c r="M190" s="90"/>
      <c r="N190" s="90"/>
      <c r="O190" s="90"/>
      <c r="P190" s="91"/>
      <c r="Q190" s="77" t="s">
        <v>201</v>
      </c>
      <c r="R190" s="77"/>
      <c r="S190" s="77"/>
      <c r="T190" s="77"/>
      <c r="U190" s="77"/>
      <c r="V190" s="77" t="s">
        <v>202</v>
      </c>
      <c r="W190" s="77"/>
      <c r="X190" s="77"/>
      <c r="Y190" s="77"/>
      <c r="Z190" s="77"/>
      <c r="AA190" s="77"/>
      <c r="AB190" s="77"/>
      <c r="AC190" s="77"/>
      <c r="AD190" s="77"/>
      <c r="AE190" s="77"/>
      <c r="AF190" s="88">
        <v>1</v>
      </c>
      <c r="AG190" s="88"/>
      <c r="AH190" s="88"/>
      <c r="AI190" s="88"/>
      <c r="AJ190" s="88"/>
      <c r="AK190" s="88">
        <v>1</v>
      </c>
      <c r="AL190" s="88"/>
      <c r="AM190" s="88"/>
      <c r="AN190" s="88"/>
      <c r="AO190" s="88"/>
      <c r="AP190" s="88">
        <v>1</v>
      </c>
      <c r="AQ190" s="88"/>
      <c r="AR190" s="88"/>
      <c r="AS190" s="88"/>
      <c r="AT190" s="88"/>
      <c r="AU190" s="88">
        <v>1</v>
      </c>
      <c r="AV190" s="88"/>
      <c r="AW190" s="88"/>
      <c r="AX190" s="88"/>
      <c r="AY190" s="88"/>
      <c r="AZ190" s="88">
        <v>1</v>
      </c>
      <c r="BA190" s="88"/>
      <c r="BB190" s="88"/>
      <c r="BC190" s="88"/>
      <c r="BD190" s="88"/>
      <c r="BE190" s="88">
        <v>1</v>
      </c>
      <c r="BF190" s="88"/>
      <c r="BG190" s="88"/>
      <c r="BH190" s="88"/>
      <c r="BI190" s="88"/>
    </row>
    <row r="191" spans="1:79" s="21" customFormat="1" ht="27" customHeight="1" x14ac:dyDescent="0.25">
      <c r="A191" s="46">
        <v>2</v>
      </c>
      <c r="B191" s="47"/>
      <c r="C191" s="47"/>
      <c r="D191" s="89" t="s">
        <v>203</v>
      </c>
      <c r="E191" s="90"/>
      <c r="F191" s="90"/>
      <c r="G191" s="90"/>
      <c r="H191" s="90"/>
      <c r="I191" s="90"/>
      <c r="J191" s="90"/>
      <c r="K191" s="90"/>
      <c r="L191" s="90"/>
      <c r="M191" s="90"/>
      <c r="N191" s="90"/>
      <c r="O191" s="90"/>
      <c r="P191" s="91"/>
      <c r="Q191" s="77" t="s">
        <v>201</v>
      </c>
      <c r="R191" s="77"/>
      <c r="S191" s="77"/>
      <c r="T191" s="77"/>
      <c r="U191" s="77"/>
      <c r="V191" s="77" t="s">
        <v>204</v>
      </c>
      <c r="W191" s="77"/>
      <c r="X191" s="77"/>
      <c r="Y191" s="77"/>
      <c r="Z191" s="77"/>
      <c r="AA191" s="77"/>
      <c r="AB191" s="77"/>
      <c r="AC191" s="77"/>
      <c r="AD191" s="77"/>
      <c r="AE191" s="77"/>
      <c r="AF191" s="88">
        <v>24.5</v>
      </c>
      <c r="AG191" s="88"/>
      <c r="AH191" s="88"/>
      <c r="AI191" s="88"/>
      <c r="AJ191" s="88"/>
      <c r="AK191" s="88">
        <v>0</v>
      </c>
      <c r="AL191" s="88"/>
      <c r="AM191" s="88"/>
      <c r="AN191" s="88"/>
      <c r="AO191" s="88"/>
      <c r="AP191" s="88">
        <v>24.5</v>
      </c>
      <c r="AQ191" s="88"/>
      <c r="AR191" s="88"/>
      <c r="AS191" s="88"/>
      <c r="AT191" s="88"/>
      <c r="AU191" s="88">
        <v>24.5</v>
      </c>
      <c r="AV191" s="88"/>
      <c r="AW191" s="88"/>
      <c r="AX191" s="88"/>
      <c r="AY191" s="88"/>
      <c r="AZ191" s="88">
        <v>0</v>
      </c>
      <c r="BA191" s="88"/>
      <c r="BB191" s="88"/>
      <c r="BC191" s="88"/>
      <c r="BD191" s="88"/>
      <c r="BE191" s="88">
        <v>24.5</v>
      </c>
      <c r="BF191" s="88"/>
      <c r="BG191" s="88"/>
      <c r="BH191" s="88"/>
      <c r="BI191" s="88"/>
    </row>
    <row r="192" spans="1:79" s="21" customFormat="1" ht="25" customHeight="1" x14ac:dyDescent="0.25">
      <c r="A192" s="46">
        <v>3</v>
      </c>
      <c r="B192" s="47"/>
      <c r="C192" s="47"/>
      <c r="D192" s="89" t="s">
        <v>205</v>
      </c>
      <c r="E192" s="90"/>
      <c r="F192" s="90"/>
      <c r="G192" s="90"/>
      <c r="H192" s="90"/>
      <c r="I192" s="90"/>
      <c r="J192" s="90"/>
      <c r="K192" s="90"/>
      <c r="L192" s="90"/>
      <c r="M192" s="90"/>
      <c r="N192" s="90"/>
      <c r="O192" s="90"/>
      <c r="P192" s="91"/>
      <c r="Q192" s="77" t="s">
        <v>201</v>
      </c>
      <c r="R192" s="77"/>
      <c r="S192" s="77"/>
      <c r="T192" s="77"/>
      <c r="U192" s="77"/>
      <c r="V192" s="77" t="s">
        <v>204</v>
      </c>
      <c r="W192" s="77"/>
      <c r="X192" s="77"/>
      <c r="Y192" s="77"/>
      <c r="Z192" s="77"/>
      <c r="AA192" s="77"/>
      <c r="AB192" s="77"/>
      <c r="AC192" s="77"/>
      <c r="AD192" s="77"/>
      <c r="AE192" s="77"/>
      <c r="AF192" s="88">
        <v>4</v>
      </c>
      <c r="AG192" s="88"/>
      <c r="AH192" s="88"/>
      <c r="AI192" s="88"/>
      <c r="AJ192" s="88"/>
      <c r="AK192" s="88">
        <v>0</v>
      </c>
      <c r="AL192" s="88"/>
      <c r="AM192" s="88"/>
      <c r="AN192" s="88"/>
      <c r="AO192" s="88"/>
      <c r="AP192" s="88">
        <f>AF192</f>
        <v>4</v>
      </c>
      <c r="AQ192" s="88"/>
      <c r="AR192" s="88"/>
      <c r="AS192" s="88"/>
      <c r="AT192" s="88"/>
      <c r="AU192" s="88">
        <v>4</v>
      </c>
      <c r="AV192" s="88"/>
      <c r="AW192" s="88"/>
      <c r="AX192" s="88"/>
      <c r="AY192" s="88"/>
      <c r="AZ192" s="88">
        <v>0</v>
      </c>
      <c r="BA192" s="88"/>
      <c r="BB192" s="88"/>
      <c r="BC192" s="88"/>
      <c r="BD192" s="88"/>
      <c r="BE192" s="88">
        <f>AU192</f>
        <v>4</v>
      </c>
      <c r="BF192" s="88"/>
      <c r="BG192" s="88"/>
      <c r="BH192" s="88"/>
      <c r="BI192" s="88"/>
    </row>
    <row r="193" spans="1:61" s="21" customFormat="1" ht="26.15" customHeight="1" x14ac:dyDescent="0.25">
      <c r="A193" s="46">
        <v>4</v>
      </c>
      <c r="B193" s="47"/>
      <c r="C193" s="47"/>
      <c r="D193" s="89" t="s">
        <v>206</v>
      </c>
      <c r="E193" s="90"/>
      <c r="F193" s="90"/>
      <c r="G193" s="90"/>
      <c r="H193" s="90"/>
      <c r="I193" s="90"/>
      <c r="J193" s="90"/>
      <c r="K193" s="90"/>
      <c r="L193" s="90"/>
      <c r="M193" s="90"/>
      <c r="N193" s="90"/>
      <c r="O193" s="90"/>
      <c r="P193" s="91"/>
      <c r="Q193" s="77" t="s">
        <v>201</v>
      </c>
      <c r="R193" s="77"/>
      <c r="S193" s="77"/>
      <c r="T193" s="77"/>
      <c r="U193" s="77"/>
      <c r="V193" s="77" t="s">
        <v>204</v>
      </c>
      <c r="W193" s="77"/>
      <c r="X193" s="77"/>
      <c r="Y193" s="77"/>
      <c r="Z193" s="77"/>
      <c r="AA193" s="77"/>
      <c r="AB193" s="77"/>
      <c r="AC193" s="77"/>
      <c r="AD193" s="77"/>
      <c r="AE193" s="77"/>
      <c r="AF193" s="88">
        <v>15</v>
      </c>
      <c r="AG193" s="88"/>
      <c r="AH193" s="88"/>
      <c r="AI193" s="88"/>
      <c r="AJ193" s="88"/>
      <c r="AK193" s="88">
        <v>0</v>
      </c>
      <c r="AL193" s="88"/>
      <c r="AM193" s="88"/>
      <c r="AN193" s="88"/>
      <c r="AO193" s="88"/>
      <c r="AP193" s="88">
        <v>15</v>
      </c>
      <c r="AQ193" s="88"/>
      <c r="AR193" s="88"/>
      <c r="AS193" s="88"/>
      <c r="AT193" s="88"/>
      <c r="AU193" s="88">
        <v>15</v>
      </c>
      <c r="AV193" s="88"/>
      <c r="AW193" s="88"/>
      <c r="AX193" s="88"/>
      <c r="AY193" s="88"/>
      <c r="AZ193" s="88">
        <v>0</v>
      </c>
      <c r="BA193" s="88"/>
      <c r="BB193" s="88"/>
      <c r="BC193" s="88"/>
      <c r="BD193" s="88"/>
      <c r="BE193" s="88">
        <v>15</v>
      </c>
      <c r="BF193" s="88"/>
      <c r="BG193" s="88"/>
      <c r="BH193" s="88"/>
      <c r="BI193" s="88"/>
    </row>
    <row r="194" spans="1:61" s="21" customFormat="1" ht="28.5" customHeight="1" x14ac:dyDescent="0.25">
      <c r="A194" s="46">
        <v>5</v>
      </c>
      <c r="B194" s="47"/>
      <c r="C194" s="47"/>
      <c r="D194" s="89" t="s">
        <v>207</v>
      </c>
      <c r="E194" s="90"/>
      <c r="F194" s="90"/>
      <c r="G194" s="90"/>
      <c r="H194" s="90"/>
      <c r="I194" s="90"/>
      <c r="J194" s="90"/>
      <c r="K194" s="90"/>
      <c r="L194" s="90"/>
      <c r="M194" s="90"/>
      <c r="N194" s="90"/>
      <c r="O194" s="90"/>
      <c r="P194" s="91"/>
      <c r="Q194" s="77" t="s">
        <v>201</v>
      </c>
      <c r="R194" s="77"/>
      <c r="S194" s="77"/>
      <c r="T194" s="77"/>
      <c r="U194" s="77"/>
      <c r="V194" s="77" t="s">
        <v>204</v>
      </c>
      <c r="W194" s="77"/>
      <c r="X194" s="77"/>
      <c r="Y194" s="77"/>
      <c r="Z194" s="77"/>
      <c r="AA194" s="77"/>
      <c r="AB194" s="77"/>
      <c r="AC194" s="77"/>
      <c r="AD194" s="77"/>
      <c r="AE194" s="77"/>
      <c r="AF194" s="88">
        <v>2</v>
      </c>
      <c r="AG194" s="88"/>
      <c r="AH194" s="88"/>
      <c r="AI194" s="88"/>
      <c r="AJ194" s="88"/>
      <c r="AK194" s="88">
        <v>0</v>
      </c>
      <c r="AL194" s="88"/>
      <c r="AM194" s="88"/>
      <c r="AN194" s="88"/>
      <c r="AO194" s="88"/>
      <c r="AP194" s="88">
        <v>2</v>
      </c>
      <c r="AQ194" s="88"/>
      <c r="AR194" s="88"/>
      <c r="AS194" s="88"/>
      <c r="AT194" s="88"/>
      <c r="AU194" s="88">
        <v>2</v>
      </c>
      <c r="AV194" s="88"/>
      <c r="AW194" s="88"/>
      <c r="AX194" s="88"/>
      <c r="AY194" s="88"/>
      <c r="AZ194" s="88">
        <v>0</v>
      </c>
      <c r="BA194" s="88"/>
      <c r="BB194" s="88"/>
      <c r="BC194" s="88"/>
      <c r="BD194" s="88"/>
      <c r="BE194" s="88">
        <v>2</v>
      </c>
      <c r="BF194" s="88"/>
      <c r="BG194" s="88"/>
      <c r="BH194" s="88"/>
      <c r="BI194" s="88"/>
    </row>
    <row r="195" spans="1:61" s="21" customFormat="1" ht="26.15" customHeight="1" x14ac:dyDescent="0.25">
      <c r="A195" s="46">
        <v>6</v>
      </c>
      <c r="B195" s="47"/>
      <c r="C195" s="47"/>
      <c r="D195" s="89" t="s">
        <v>208</v>
      </c>
      <c r="E195" s="90"/>
      <c r="F195" s="90"/>
      <c r="G195" s="90"/>
      <c r="H195" s="90"/>
      <c r="I195" s="90"/>
      <c r="J195" s="90"/>
      <c r="K195" s="90"/>
      <c r="L195" s="90"/>
      <c r="M195" s="90"/>
      <c r="N195" s="90"/>
      <c r="O195" s="90"/>
      <c r="P195" s="91"/>
      <c r="Q195" s="77" t="s">
        <v>201</v>
      </c>
      <c r="R195" s="77"/>
      <c r="S195" s="77"/>
      <c r="T195" s="77"/>
      <c r="U195" s="77"/>
      <c r="V195" s="77" t="s">
        <v>204</v>
      </c>
      <c r="W195" s="77"/>
      <c r="X195" s="77"/>
      <c r="Y195" s="77"/>
      <c r="Z195" s="77"/>
      <c r="AA195" s="77"/>
      <c r="AB195" s="77"/>
      <c r="AC195" s="77"/>
      <c r="AD195" s="77"/>
      <c r="AE195" s="77"/>
      <c r="AF195" s="88">
        <v>3.5</v>
      </c>
      <c r="AG195" s="88"/>
      <c r="AH195" s="88"/>
      <c r="AI195" s="88"/>
      <c r="AJ195" s="88"/>
      <c r="AK195" s="88">
        <v>0</v>
      </c>
      <c r="AL195" s="88"/>
      <c r="AM195" s="88"/>
      <c r="AN195" s="88"/>
      <c r="AO195" s="88"/>
      <c r="AP195" s="88">
        <v>3.5</v>
      </c>
      <c r="AQ195" s="88"/>
      <c r="AR195" s="88"/>
      <c r="AS195" s="88"/>
      <c r="AT195" s="88"/>
      <c r="AU195" s="88">
        <v>3.5</v>
      </c>
      <c r="AV195" s="88"/>
      <c r="AW195" s="88"/>
      <c r="AX195" s="88"/>
      <c r="AY195" s="88"/>
      <c r="AZ195" s="88">
        <v>0</v>
      </c>
      <c r="BA195" s="88"/>
      <c r="BB195" s="88"/>
      <c r="BC195" s="88"/>
      <c r="BD195" s="88"/>
      <c r="BE195" s="88">
        <v>3.5</v>
      </c>
      <c r="BF195" s="88"/>
      <c r="BG195" s="88"/>
      <c r="BH195" s="88"/>
      <c r="BI195" s="88"/>
    </row>
    <row r="196" spans="1:61" s="21" customFormat="1" ht="28" customHeight="1" x14ac:dyDescent="0.25">
      <c r="A196" s="46">
        <v>7</v>
      </c>
      <c r="B196" s="47"/>
      <c r="C196" s="47"/>
      <c r="D196" s="89" t="s">
        <v>209</v>
      </c>
      <c r="E196" s="90"/>
      <c r="F196" s="90"/>
      <c r="G196" s="90"/>
      <c r="H196" s="90"/>
      <c r="I196" s="90"/>
      <c r="J196" s="90"/>
      <c r="K196" s="90"/>
      <c r="L196" s="90"/>
      <c r="M196" s="90"/>
      <c r="N196" s="90"/>
      <c r="O196" s="90"/>
      <c r="P196" s="91"/>
      <c r="Q196" s="77" t="s">
        <v>201</v>
      </c>
      <c r="R196" s="77"/>
      <c r="S196" s="77"/>
      <c r="T196" s="77"/>
      <c r="U196" s="77"/>
      <c r="V196" s="77" t="s">
        <v>204</v>
      </c>
      <c r="W196" s="77"/>
      <c r="X196" s="77"/>
      <c r="Y196" s="77"/>
      <c r="Z196" s="77"/>
      <c r="AA196" s="77"/>
      <c r="AB196" s="77"/>
      <c r="AC196" s="77"/>
      <c r="AD196" s="77"/>
      <c r="AE196" s="77"/>
      <c r="AF196" s="88">
        <v>0</v>
      </c>
      <c r="AG196" s="88"/>
      <c r="AH196" s="88"/>
      <c r="AI196" s="88"/>
      <c r="AJ196" s="88"/>
      <c r="AK196" s="88">
        <v>10</v>
      </c>
      <c r="AL196" s="88"/>
      <c r="AM196" s="88"/>
      <c r="AN196" s="88"/>
      <c r="AO196" s="88"/>
      <c r="AP196" s="88">
        <v>10</v>
      </c>
      <c r="AQ196" s="88"/>
      <c r="AR196" s="88"/>
      <c r="AS196" s="88"/>
      <c r="AT196" s="88"/>
      <c r="AU196" s="88">
        <v>0</v>
      </c>
      <c r="AV196" s="88"/>
      <c r="AW196" s="88"/>
      <c r="AX196" s="88"/>
      <c r="AY196" s="88"/>
      <c r="AZ196" s="88">
        <v>10</v>
      </c>
      <c r="BA196" s="88"/>
      <c r="BB196" s="88"/>
      <c r="BC196" s="88"/>
      <c r="BD196" s="88"/>
      <c r="BE196" s="88">
        <v>10</v>
      </c>
      <c r="BF196" s="88"/>
      <c r="BG196" s="88"/>
      <c r="BH196" s="88"/>
      <c r="BI196" s="88"/>
    </row>
    <row r="197" spans="1:61" s="21" customFormat="1" ht="28" customHeight="1" x14ac:dyDescent="0.25">
      <c r="A197" s="46">
        <v>8</v>
      </c>
      <c r="B197" s="47"/>
      <c r="C197" s="47"/>
      <c r="D197" s="89" t="s">
        <v>210</v>
      </c>
      <c r="E197" s="90"/>
      <c r="F197" s="90"/>
      <c r="G197" s="90"/>
      <c r="H197" s="90"/>
      <c r="I197" s="90"/>
      <c r="J197" s="90"/>
      <c r="K197" s="90"/>
      <c r="L197" s="90"/>
      <c r="M197" s="90"/>
      <c r="N197" s="90"/>
      <c r="O197" s="90"/>
      <c r="P197" s="91"/>
      <c r="Q197" s="77" t="s">
        <v>211</v>
      </c>
      <c r="R197" s="77"/>
      <c r="S197" s="77"/>
      <c r="T197" s="77"/>
      <c r="U197" s="77"/>
      <c r="V197" s="77" t="s">
        <v>204</v>
      </c>
      <c r="W197" s="77"/>
      <c r="X197" s="77"/>
      <c r="Y197" s="77"/>
      <c r="Z197" s="77"/>
      <c r="AA197" s="77"/>
      <c r="AB197" s="77"/>
      <c r="AC197" s="77"/>
      <c r="AD197" s="77"/>
      <c r="AE197" s="77"/>
      <c r="AF197" s="68">
        <v>6090156</v>
      </c>
      <c r="AG197" s="68"/>
      <c r="AH197" s="68"/>
      <c r="AI197" s="68"/>
      <c r="AJ197" s="68"/>
      <c r="AK197" s="68">
        <v>656000</v>
      </c>
      <c r="AL197" s="68"/>
      <c r="AM197" s="68"/>
      <c r="AN197" s="68"/>
      <c r="AO197" s="68"/>
      <c r="AP197" s="68">
        <f>AF197+AK197</f>
        <v>6746156</v>
      </c>
      <c r="AQ197" s="68"/>
      <c r="AR197" s="68"/>
      <c r="AS197" s="68"/>
      <c r="AT197" s="68"/>
      <c r="AU197" s="68">
        <v>6143313</v>
      </c>
      <c r="AV197" s="68"/>
      <c r="AW197" s="68"/>
      <c r="AX197" s="68"/>
      <c r="AY197" s="68"/>
      <c r="AZ197" s="68">
        <v>656000</v>
      </c>
      <c r="BA197" s="68"/>
      <c r="BB197" s="68"/>
      <c r="BC197" s="68"/>
      <c r="BD197" s="68"/>
      <c r="BE197" s="68">
        <f>AU197+AZ197</f>
        <v>6799313</v>
      </c>
      <c r="BF197" s="68"/>
      <c r="BG197" s="68"/>
      <c r="BH197" s="68"/>
      <c r="BI197" s="68"/>
    </row>
    <row r="198" spans="1:61" s="22" customFormat="1" ht="13" x14ac:dyDescent="0.25">
      <c r="A198" s="92">
        <v>0</v>
      </c>
      <c r="B198" s="93"/>
      <c r="C198" s="93"/>
      <c r="D198" s="94" t="s">
        <v>212</v>
      </c>
      <c r="E198" s="95"/>
      <c r="F198" s="95"/>
      <c r="G198" s="95"/>
      <c r="H198" s="95"/>
      <c r="I198" s="95"/>
      <c r="J198" s="95"/>
      <c r="K198" s="95"/>
      <c r="L198" s="95"/>
      <c r="M198" s="95"/>
      <c r="N198" s="95"/>
      <c r="O198" s="95"/>
      <c r="P198" s="96"/>
      <c r="Q198" s="97"/>
      <c r="R198" s="97"/>
      <c r="S198" s="97"/>
      <c r="T198" s="97"/>
      <c r="U198" s="97"/>
      <c r="V198" s="97"/>
      <c r="W198" s="97"/>
      <c r="X198" s="97"/>
      <c r="Y198" s="97"/>
      <c r="Z198" s="97"/>
      <c r="AA198" s="97"/>
      <c r="AB198" s="97"/>
      <c r="AC198" s="97"/>
      <c r="AD198" s="97"/>
      <c r="AE198" s="97"/>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row>
    <row r="199" spans="1:61" s="21" customFormat="1" ht="25.5" customHeight="1" x14ac:dyDescent="0.25">
      <c r="A199" s="46">
        <v>9</v>
      </c>
      <c r="B199" s="47"/>
      <c r="C199" s="47"/>
      <c r="D199" s="89" t="s">
        <v>213</v>
      </c>
      <c r="E199" s="90"/>
      <c r="F199" s="90"/>
      <c r="G199" s="90"/>
      <c r="H199" s="90"/>
      <c r="I199" s="90"/>
      <c r="J199" s="90"/>
      <c r="K199" s="90"/>
      <c r="L199" s="90"/>
      <c r="M199" s="90"/>
      <c r="N199" s="90"/>
      <c r="O199" s="90"/>
      <c r="P199" s="91"/>
      <c r="Q199" s="77" t="s">
        <v>201</v>
      </c>
      <c r="R199" s="77"/>
      <c r="S199" s="77"/>
      <c r="T199" s="77"/>
      <c r="U199" s="77"/>
      <c r="V199" s="77" t="s">
        <v>202</v>
      </c>
      <c r="W199" s="77"/>
      <c r="X199" s="77"/>
      <c r="Y199" s="77"/>
      <c r="Z199" s="77"/>
      <c r="AA199" s="77"/>
      <c r="AB199" s="77"/>
      <c r="AC199" s="77"/>
      <c r="AD199" s="77"/>
      <c r="AE199" s="77"/>
      <c r="AF199" s="88">
        <v>570</v>
      </c>
      <c r="AG199" s="88"/>
      <c r="AH199" s="88"/>
      <c r="AI199" s="88"/>
      <c r="AJ199" s="88"/>
      <c r="AK199" s="88">
        <v>500</v>
      </c>
      <c r="AL199" s="88"/>
      <c r="AM199" s="88"/>
      <c r="AN199" s="88"/>
      <c r="AO199" s="88"/>
      <c r="AP199" s="88">
        <v>1070</v>
      </c>
      <c r="AQ199" s="88"/>
      <c r="AR199" s="88"/>
      <c r="AS199" s="88"/>
      <c r="AT199" s="88"/>
      <c r="AU199" s="88">
        <v>570</v>
      </c>
      <c r="AV199" s="88"/>
      <c r="AW199" s="88"/>
      <c r="AX199" s="88"/>
      <c r="AY199" s="88"/>
      <c r="AZ199" s="88">
        <v>500</v>
      </c>
      <c r="BA199" s="88"/>
      <c r="BB199" s="88"/>
      <c r="BC199" s="88"/>
      <c r="BD199" s="88"/>
      <c r="BE199" s="88">
        <f>AU199+AZ199</f>
        <v>1070</v>
      </c>
      <c r="BF199" s="88"/>
      <c r="BG199" s="88"/>
      <c r="BH199" s="88"/>
      <c r="BI199" s="88"/>
    </row>
    <row r="200" spans="1:61" s="21" customFormat="1" ht="14.15" hidden="1" customHeight="1" x14ac:dyDescent="0.25">
      <c r="A200" s="46">
        <v>10</v>
      </c>
      <c r="B200" s="47"/>
      <c r="C200" s="47"/>
      <c r="D200" s="89" t="s">
        <v>214</v>
      </c>
      <c r="E200" s="90"/>
      <c r="F200" s="90"/>
      <c r="G200" s="90"/>
      <c r="H200" s="90"/>
      <c r="I200" s="90"/>
      <c r="J200" s="90"/>
      <c r="K200" s="90"/>
      <c r="L200" s="90"/>
      <c r="M200" s="90"/>
      <c r="N200" s="90"/>
      <c r="O200" s="90"/>
      <c r="P200" s="91"/>
      <c r="Q200" s="77" t="s">
        <v>201</v>
      </c>
      <c r="R200" s="77"/>
      <c r="S200" s="77"/>
      <c r="T200" s="77"/>
      <c r="U200" s="77"/>
      <c r="V200" s="77" t="s">
        <v>215</v>
      </c>
      <c r="W200" s="77"/>
      <c r="X200" s="77"/>
      <c r="Y200" s="77"/>
      <c r="Z200" s="77"/>
      <c r="AA200" s="77"/>
      <c r="AB200" s="77"/>
      <c r="AC200" s="77"/>
      <c r="AD200" s="77"/>
      <c r="AE200" s="77"/>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row>
    <row r="201" spans="1:61" s="21" customFormat="1" ht="30" customHeight="1" x14ac:dyDescent="0.25">
      <c r="A201" s="46">
        <v>10</v>
      </c>
      <c r="B201" s="47"/>
      <c r="C201" s="47"/>
      <c r="D201" s="89" t="s">
        <v>216</v>
      </c>
      <c r="E201" s="90"/>
      <c r="F201" s="90"/>
      <c r="G201" s="90"/>
      <c r="H201" s="90"/>
      <c r="I201" s="90"/>
      <c r="J201" s="90"/>
      <c r="K201" s="90"/>
      <c r="L201" s="90"/>
      <c r="M201" s="90"/>
      <c r="N201" s="90"/>
      <c r="O201" s="90"/>
      <c r="P201" s="91"/>
      <c r="Q201" s="77" t="s">
        <v>217</v>
      </c>
      <c r="R201" s="77"/>
      <c r="S201" s="77"/>
      <c r="T201" s="77"/>
      <c r="U201" s="77"/>
      <c r="V201" s="77" t="s">
        <v>202</v>
      </c>
      <c r="W201" s="77"/>
      <c r="X201" s="77"/>
      <c r="Y201" s="77"/>
      <c r="Z201" s="77"/>
      <c r="AA201" s="77"/>
      <c r="AB201" s="77"/>
      <c r="AC201" s="77"/>
      <c r="AD201" s="77"/>
      <c r="AE201" s="77"/>
      <c r="AF201" s="88">
        <v>14</v>
      </c>
      <c r="AG201" s="88"/>
      <c r="AH201" s="88"/>
      <c r="AI201" s="88"/>
      <c r="AJ201" s="88"/>
      <c r="AK201" s="88">
        <v>12</v>
      </c>
      <c r="AL201" s="88"/>
      <c r="AM201" s="88"/>
      <c r="AN201" s="88"/>
      <c r="AO201" s="88"/>
      <c r="AP201" s="88">
        <v>26</v>
      </c>
      <c r="AQ201" s="88"/>
      <c r="AR201" s="88"/>
      <c r="AS201" s="88"/>
      <c r="AT201" s="88"/>
      <c r="AU201" s="88">
        <v>14</v>
      </c>
      <c r="AV201" s="88"/>
      <c r="AW201" s="88"/>
      <c r="AX201" s="88"/>
      <c r="AY201" s="88"/>
      <c r="AZ201" s="88">
        <v>12</v>
      </c>
      <c r="BA201" s="88"/>
      <c r="BB201" s="88"/>
      <c r="BC201" s="88"/>
      <c r="BD201" s="88"/>
      <c r="BE201" s="88">
        <v>26</v>
      </c>
      <c r="BF201" s="88"/>
      <c r="BG201" s="88"/>
      <c r="BH201" s="88"/>
      <c r="BI201" s="88"/>
    </row>
    <row r="202" spans="1:61" s="21" customFormat="1" ht="27" customHeight="1" x14ac:dyDescent="0.25">
      <c r="A202" s="46">
        <v>11</v>
      </c>
      <c r="B202" s="47"/>
      <c r="C202" s="47"/>
      <c r="D202" s="89" t="s">
        <v>218</v>
      </c>
      <c r="E202" s="90"/>
      <c r="F202" s="90"/>
      <c r="G202" s="90"/>
      <c r="H202" s="90"/>
      <c r="I202" s="90"/>
      <c r="J202" s="90"/>
      <c r="K202" s="90"/>
      <c r="L202" s="90"/>
      <c r="M202" s="90"/>
      <c r="N202" s="90"/>
      <c r="O202" s="90"/>
      <c r="P202" s="91"/>
      <c r="Q202" s="77" t="s">
        <v>217</v>
      </c>
      <c r="R202" s="77"/>
      <c r="S202" s="77"/>
      <c r="T202" s="77"/>
      <c r="U202" s="77"/>
      <c r="V202" s="104" t="s">
        <v>219</v>
      </c>
      <c r="W202" s="105"/>
      <c r="X202" s="105"/>
      <c r="Y202" s="105"/>
      <c r="Z202" s="105"/>
      <c r="AA202" s="105"/>
      <c r="AB202" s="105"/>
      <c r="AC202" s="105"/>
      <c r="AD202" s="105"/>
      <c r="AE202" s="106"/>
      <c r="AF202" s="88">
        <v>20</v>
      </c>
      <c r="AG202" s="88"/>
      <c r="AH202" s="88"/>
      <c r="AI202" s="88"/>
      <c r="AJ202" s="88"/>
      <c r="AK202" s="88">
        <v>0</v>
      </c>
      <c r="AL202" s="88"/>
      <c r="AM202" s="88"/>
      <c r="AN202" s="88"/>
      <c r="AO202" s="88"/>
      <c r="AP202" s="88">
        <f>AF202</f>
        <v>20</v>
      </c>
      <c r="AQ202" s="88"/>
      <c r="AR202" s="88"/>
      <c r="AS202" s="88"/>
      <c r="AT202" s="88"/>
      <c r="AU202" s="88">
        <v>20</v>
      </c>
      <c r="AV202" s="88"/>
      <c r="AW202" s="88"/>
      <c r="AX202" s="88"/>
      <c r="AY202" s="88"/>
      <c r="AZ202" s="88">
        <v>0</v>
      </c>
      <c r="BA202" s="88"/>
      <c r="BB202" s="88"/>
      <c r="BC202" s="88"/>
      <c r="BD202" s="88"/>
      <c r="BE202" s="88">
        <v>20</v>
      </c>
      <c r="BF202" s="88"/>
      <c r="BG202" s="88"/>
      <c r="BH202" s="88"/>
      <c r="BI202" s="88"/>
    </row>
    <row r="203" spans="1:61" s="22" customFormat="1" ht="13" x14ac:dyDescent="0.25">
      <c r="A203" s="92">
        <v>0</v>
      </c>
      <c r="B203" s="93"/>
      <c r="C203" s="93"/>
      <c r="D203" s="94" t="s">
        <v>220</v>
      </c>
      <c r="E203" s="95"/>
      <c r="F203" s="95"/>
      <c r="G203" s="95"/>
      <c r="H203" s="95"/>
      <c r="I203" s="95"/>
      <c r="J203" s="95"/>
      <c r="K203" s="95"/>
      <c r="L203" s="95"/>
      <c r="M203" s="95"/>
      <c r="N203" s="95"/>
      <c r="O203" s="95"/>
      <c r="P203" s="96"/>
      <c r="Q203" s="97"/>
      <c r="R203" s="97"/>
      <c r="S203" s="97"/>
      <c r="T203" s="97"/>
      <c r="U203" s="97"/>
      <c r="V203" s="101"/>
      <c r="W203" s="102"/>
      <c r="X203" s="102"/>
      <c r="Y203" s="102"/>
      <c r="Z203" s="102"/>
      <c r="AA203" s="102"/>
      <c r="AB203" s="102"/>
      <c r="AC203" s="102"/>
      <c r="AD203" s="102"/>
      <c r="AE203" s="103"/>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row>
    <row r="204" spans="1:61" s="21" customFormat="1" ht="42" hidden="1" customHeight="1" x14ac:dyDescent="0.25">
      <c r="A204" s="46">
        <v>13</v>
      </c>
      <c r="B204" s="47"/>
      <c r="C204" s="47"/>
      <c r="D204" s="89" t="s">
        <v>221</v>
      </c>
      <c r="E204" s="90"/>
      <c r="F204" s="90"/>
      <c r="G204" s="90"/>
      <c r="H204" s="90"/>
      <c r="I204" s="90"/>
      <c r="J204" s="90"/>
      <c r="K204" s="90"/>
      <c r="L204" s="90"/>
      <c r="M204" s="90"/>
      <c r="N204" s="90"/>
      <c r="O204" s="90"/>
      <c r="P204" s="91"/>
      <c r="Q204" s="77" t="s">
        <v>260</v>
      </c>
      <c r="R204" s="77"/>
      <c r="S204" s="77"/>
      <c r="T204" s="77"/>
      <c r="U204" s="77"/>
      <c r="V204" s="80" t="s">
        <v>222</v>
      </c>
      <c r="W204" s="81"/>
      <c r="X204" s="81"/>
      <c r="Y204" s="81"/>
      <c r="Z204" s="81"/>
      <c r="AA204" s="81"/>
      <c r="AB204" s="81"/>
      <c r="AC204" s="81"/>
      <c r="AD204" s="81"/>
      <c r="AE204" s="82"/>
      <c r="AF204" s="88"/>
      <c r="AG204" s="88"/>
      <c r="AH204" s="88"/>
      <c r="AI204" s="88"/>
      <c r="AJ204" s="88"/>
      <c r="AK204" s="88">
        <v>0</v>
      </c>
      <c r="AL204" s="88"/>
      <c r="AM204" s="88"/>
      <c r="AN204" s="88"/>
      <c r="AO204" s="88"/>
      <c r="AP204" s="88">
        <v>0</v>
      </c>
      <c r="AQ204" s="88"/>
      <c r="AR204" s="88"/>
      <c r="AS204" s="88"/>
      <c r="AT204" s="88"/>
      <c r="AU204" s="88">
        <v>0</v>
      </c>
      <c r="AV204" s="88"/>
      <c r="AW204" s="88"/>
      <c r="AX204" s="88"/>
      <c r="AY204" s="88"/>
      <c r="AZ204" s="88">
        <v>0</v>
      </c>
      <c r="BA204" s="88"/>
      <c r="BB204" s="88"/>
      <c r="BC204" s="88"/>
      <c r="BD204" s="88"/>
      <c r="BE204" s="88">
        <v>0</v>
      </c>
      <c r="BF204" s="88"/>
      <c r="BG204" s="88"/>
      <c r="BH204" s="88"/>
      <c r="BI204" s="88"/>
    </row>
    <row r="205" spans="1:61" s="21" customFormat="1" ht="31" customHeight="1" x14ac:dyDescent="0.25">
      <c r="A205" s="46">
        <v>12</v>
      </c>
      <c r="B205" s="47"/>
      <c r="C205" s="47"/>
      <c r="D205" s="89" t="s">
        <v>223</v>
      </c>
      <c r="E205" s="90"/>
      <c r="F205" s="90"/>
      <c r="G205" s="90"/>
      <c r="H205" s="90"/>
      <c r="I205" s="90"/>
      <c r="J205" s="90"/>
      <c r="K205" s="90"/>
      <c r="L205" s="90"/>
      <c r="M205" s="90"/>
      <c r="N205" s="90"/>
      <c r="O205" s="90"/>
      <c r="P205" s="91"/>
      <c r="Q205" s="77" t="s">
        <v>260</v>
      </c>
      <c r="R205" s="77"/>
      <c r="S205" s="77"/>
      <c r="T205" s="77"/>
      <c r="U205" s="77"/>
      <c r="V205" s="80" t="s">
        <v>224</v>
      </c>
      <c r="W205" s="81"/>
      <c r="X205" s="81"/>
      <c r="Y205" s="81"/>
      <c r="Z205" s="81"/>
      <c r="AA205" s="81"/>
      <c r="AB205" s="81"/>
      <c r="AC205" s="81"/>
      <c r="AD205" s="81"/>
      <c r="AE205" s="82"/>
      <c r="AF205" s="68">
        <v>890</v>
      </c>
      <c r="AG205" s="68"/>
      <c r="AH205" s="68"/>
      <c r="AI205" s="68"/>
      <c r="AJ205" s="68"/>
      <c r="AK205" s="68">
        <v>109</v>
      </c>
      <c r="AL205" s="68"/>
      <c r="AM205" s="68"/>
      <c r="AN205" s="68"/>
      <c r="AO205" s="68"/>
      <c r="AP205" s="68">
        <v>525</v>
      </c>
      <c r="AQ205" s="68"/>
      <c r="AR205" s="68"/>
      <c r="AS205" s="68"/>
      <c r="AT205" s="68"/>
      <c r="AU205" s="68">
        <v>898</v>
      </c>
      <c r="AV205" s="68"/>
      <c r="AW205" s="68"/>
      <c r="AX205" s="68"/>
      <c r="AY205" s="68"/>
      <c r="AZ205" s="68">
        <v>109</v>
      </c>
      <c r="BA205" s="68"/>
      <c r="BB205" s="68"/>
      <c r="BC205" s="68"/>
      <c r="BD205" s="68"/>
      <c r="BE205" s="68">
        <v>529</v>
      </c>
      <c r="BF205" s="68"/>
      <c r="BG205" s="68"/>
      <c r="BH205" s="68"/>
      <c r="BI205" s="68"/>
    </row>
    <row r="206" spans="1:61" s="21" customFormat="1" ht="28" customHeight="1" x14ac:dyDescent="0.25">
      <c r="A206" s="46">
        <v>13</v>
      </c>
      <c r="B206" s="47"/>
      <c r="C206" s="47"/>
      <c r="D206" s="89" t="s">
        <v>225</v>
      </c>
      <c r="E206" s="90"/>
      <c r="F206" s="90"/>
      <c r="G206" s="90"/>
      <c r="H206" s="90"/>
      <c r="I206" s="90"/>
      <c r="J206" s="90"/>
      <c r="K206" s="90"/>
      <c r="L206" s="90"/>
      <c r="M206" s="90"/>
      <c r="N206" s="90"/>
      <c r="O206" s="90"/>
      <c r="P206" s="91"/>
      <c r="Q206" s="77" t="s">
        <v>260</v>
      </c>
      <c r="R206" s="77"/>
      <c r="S206" s="77"/>
      <c r="T206" s="77"/>
      <c r="U206" s="77"/>
      <c r="V206" s="80" t="s">
        <v>224</v>
      </c>
      <c r="W206" s="81"/>
      <c r="X206" s="81"/>
      <c r="Y206" s="81"/>
      <c r="Z206" s="81"/>
      <c r="AA206" s="81"/>
      <c r="AB206" s="81"/>
      <c r="AC206" s="81"/>
      <c r="AD206" s="81"/>
      <c r="AE206" s="82"/>
      <c r="AF206" s="68">
        <v>36251</v>
      </c>
      <c r="AG206" s="68"/>
      <c r="AH206" s="68"/>
      <c r="AI206" s="68"/>
      <c r="AJ206" s="68"/>
      <c r="AK206" s="68">
        <v>4556</v>
      </c>
      <c r="AL206" s="68"/>
      <c r="AM206" s="68"/>
      <c r="AN206" s="68"/>
      <c r="AO206" s="68"/>
      <c r="AP206" s="68">
        <v>21623</v>
      </c>
      <c r="AQ206" s="68"/>
      <c r="AR206" s="68"/>
      <c r="AS206" s="68"/>
      <c r="AT206" s="68"/>
      <c r="AU206" s="68">
        <v>36567</v>
      </c>
      <c r="AV206" s="68"/>
      <c r="AW206" s="68"/>
      <c r="AX206" s="68"/>
      <c r="AY206" s="68"/>
      <c r="AZ206" s="68">
        <v>4556</v>
      </c>
      <c r="BA206" s="68"/>
      <c r="BB206" s="68"/>
      <c r="BC206" s="68"/>
      <c r="BD206" s="68"/>
      <c r="BE206" s="68">
        <v>21793</v>
      </c>
      <c r="BF206" s="68"/>
      <c r="BG206" s="68"/>
      <c r="BH206" s="68"/>
      <c r="BI206" s="68"/>
    </row>
    <row r="207" spans="1:61" s="21" customFormat="1" ht="23.15" customHeight="1" x14ac:dyDescent="0.25">
      <c r="A207" s="46">
        <v>14</v>
      </c>
      <c r="B207" s="47"/>
      <c r="C207" s="47"/>
      <c r="D207" s="89" t="s">
        <v>226</v>
      </c>
      <c r="E207" s="90"/>
      <c r="F207" s="90"/>
      <c r="G207" s="90"/>
      <c r="H207" s="90"/>
      <c r="I207" s="90"/>
      <c r="J207" s="90"/>
      <c r="K207" s="90"/>
      <c r="L207" s="90"/>
      <c r="M207" s="90"/>
      <c r="N207" s="90"/>
      <c r="O207" s="90"/>
      <c r="P207" s="91"/>
      <c r="Q207" s="77" t="s">
        <v>260</v>
      </c>
      <c r="R207" s="77"/>
      <c r="S207" s="77"/>
      <c r="T207" s="77"/>
      <c r="U207" s="77"/>
      <c r="V207" s="80" t="s">
        <v>224</v>
      </c>
      <c r="W207" s="81"/>
      <c r="X207" s="81"/>
      <c r="Y207" s="81"/>
      <c r="Z207" s="81"/>
      <c r="AA207" s="81"/>
      <c r="AB207" s="81"/>
      <c r="AC207" s="81"/>
      <c r="AD207" s="81"/>
      <c r="AE207" s="82"/>
      <c r="AF207" s="68">
        <v>1000</v>
      </c>
      <c r="AG207" s="68"/>
      <c r="AH207" s="68"/>
      <c r="AI207" s="68"/>
      <c r="AJ207" s="68"/>
      <c r="AK207" s="68">
        <v>0</v>
      </c>
      <c r="AL207" s="68"/>
      <c r="AM207" s="68"/>
      <c r="AN207" s="68"/>
      <c r="AO207" s="68"/>
      <c r="AP207" s="68">
        <v>1000</v>
      </c>
      <c r="AQ207" s="68"/>
      <c r="AR207" s="68"/>
      <c r="AS207" s="68"/>
      <c r="AT207" s="68"/>
      <c r="AU207" s="68">
        <v>1000</v>
      </c>
      <c r="AV207" s="68"/>
      <c r="AW207" s="68"/>
      <c r="AX207" s="68"/>
      <c r="AY207" s="68"/>
      <c r="AZ207" s="68">
        <v>0</v>
      </c>
      <c r="BA207" s="68"/>
      <c r="BB207" s="68"/>
      <c r="BC207" s="68"/>
      <c r="BD207" s="68"/>
      <c r="BE207" s="68">
        <v>1000</v>
      </c>
      <c r="BF207" s="68"/>
      <c r="BG207" s="68"/>
      <c r="BH207" s="68"/>
      <c r="BI207" s="68"/>
    </row>
    <row r="208" spans="1:61" s="22" customFormat="1" ht="13" x14ac:dyDescent="0.25">
      <c r="A208" s="92">
        <v>0</v>
      </c>
      <c r="B208" s="93"/>
      <c r="C208" s="93"/>
      <c r="D208" s="94" t="s">
        <v>227</v>
      </c>
      <c r="E208" s="95"/>
      <c r="F208" s="95"/>
      <c r="G208" s="95"/>
      <c r="H208" s="95"/>
      <c r="I208" s="95"/>
      <c r="J208" s="95"/>
      <c r="K208" s="95"/>
      <c r="L208" s="95"/>
      <c r="M208" s="95"/>
      <c r="N208" s="95"/>
      <c r="O208" s="95"/>
      <c r="P208" s="96"/>
      <c r="Q208" s="97"/>
      <c r="R208" s="97"/>
      <c r="S208" s="97"/>
      <c r="T208" s="97"/>
      <c r="U208" s="97"/>
      <c r="V208" s="98"/>
      <c r="W208" s="99"/>
      <c r="X208" s="99"/>
      <c r="Y208" s="99"/>
      <c r="Z208" s="99"/>
      <c r="AA208" s="99"/>
      <c r="AB208" s="99"/>
      <c r="AC208" s="99"/>
      <c r="AD208" s="99"/>
      <c r="AE208" s="100"/>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row>
    <row r="209" spans="1:79" s="21" customFormat="1" ht="42" customHeight="1" x14ac:dyDescent="0.25">
      <c r="A209" s="46">
        <v>15</v>
      </c>
      <c r="B209" s="47"/>
      <c r="C209" s="47"/>
      <c r="D209" s="89" t="s">
        <v>228</v>
      </c>
      <c r="E209" s="90"/>
      <c r="F209" s="90"/>
      <c r="G209" s="90"/>
      <c r="H209" s="90"/>
      <c r="I209" s="90"/>
      <c r="J209" s="90"/>
      <c r="K209" s="90"/>
      <c r="L209" s="90"/>
      <c r="M209" s="90"/>
      <c r="N209" s="90"/>
      <c r="O209" s="90"/>
      <c r="P209" s="91"/>
      <c r="Q209" s="77" t="s">
        <v>229</v>
      </c>
      <c r="R209" s="77"/>
      <c r="S209" s="77"/>
      <c r="T209" s="77"/>
      <c r="U209" s="77"/>
      <c r="V209" s="80" t="s">
        <v>224</v>
      </c>
      <c r="W209" s="81"/>
      <c r="X209" s="81"/>
      <c r="Y209" s="81"/>
      <c r="Z209" s="81"/>
      <c r="AA209" s="81"/>
      <c r="AB209" s="81"/>
      <c r="AC209" s="81"/>
      <c r="AD209" s="81"/>
      <c r="AE209" s="82"/>
      <c r="AF209" s="88">
        <v>121</v>
      </c>
      <c r="AG209" s="88"/>
      <c r="AH209" s="88"/>
      <c r="AI209" s="88"/>
      <c r="AJ209" s="88"/>
      <c r="AK209" s="88">
        <v>86</v>
      </c>
      <c r="AL209" s="88"/>
      <c r="AM209" s="88"/>
      <c r="AN209" s="88"/>
      <c r="AO209" s="88"/>
      <c r="AP209" s="88">
        <v>102</v>
      </c>
      <c r="AQ209" s="88"/>
      <c r="AR209" s="88"/>
      <c r="AS209" s="88"/>
      <c r="AT209" s="88"/>
      <c r="AU209" s="88">
        <v>121</v>
      </c>
      <c r="AV209" s="88"/>
      <c r="AW209" s="88"/>
      <c r="AX209" s="88"/>
      <c r="AY209" s="88"/>
      <c r="AZ209" s="88">
        <v>86</v>
      </c>
      <c r="BA209" s="88"/>
      <c r="BB209" s="88"/>
      <c r="BC209" s="88"/>
      <c r="BD209" s="88"/>
      <c r="BE209" s="88">
        <v>102</v>
      </c>
      <c r="BF209" s="88"/>
      <c r="BG209" s="88"/>
      <c r="BH209" s="88"/>
      <c r="BI209" s="88"/>
    </row>
    <row r="210" spans="1:79" s="21" customFormat="1" ht="28" customHeight="1" x14ac:dyDescent="0.25">
      <c r="A210" s="46">
        <v>16</v>
      </c>
      <c r="B210" s="47"/>
      <c r="C210" s="47"/>
      <c r="D210" s="89" t="s">
        <v>230</v>
      </c>
      <c r="E210" s="90"/>
      <c r="F210" s="90"/>
      <c r="G210" s="90"/>
      <c r="H210" s="90"/>
      <c r="I210" s="90"/>
      <c r="J210" s="90"/>
      <c r="K210" s="90"/>
      <c r="L210" s="90"/>
      <c r="M210" s="90"/>
      <c r="N210" s="90"/>
      <c r="O210" s="90"/>
      <c r="P210" s="91"/>
      <c r="Q210" s="77" t="s">
        <v>229</v>
      </c>
      <c r="R210" s="77"/>
      <c r="S210" s="77"/>
      <c r="T210" s="77"/>
      <c r="U210" s="77"/>
      <c r="V210" s="80" t="s">
        <v>224</v>
      </c>
      <c r="W210" s="81"/>
      <c r="X210" s="81"/>
      <c r="Y210" s="81"/>
      <c r="Z210" s="81"/>
      <c r="AA210" s="81"/>
      <c r="AB210" s="81"/>
      <c r="AC210" s="81"/>
      <c r="AD210" s="81"/>
      <c r="AE210" s="82"/>
      <c r="AF210" s="88">
        <f>20/20%</f>
        <v>100</v>
      </c>
      <c r="AG210" s="88"/>
      <c r="AH210" s="88"/>
      <c r="AI210" s="88"/>
      <c r="AJ210" s="88"/>
      <c r="AK210" s="88">
        <v>0</v>
      </c>
      <c r="AL210" s="88"/>
      <c r="AM210" s="88"/>
      <c r="AN210" s="88"/>
      <c r="AO210" s="88"/>
      <c r="AP210" s="88">
        <v>100</v>
      </c>
      <c r="AQ210" s="88"/>
      <c r="AR210" s="88"/>
      <c r="AS210" s="88"/>
      <c r="AT210" s="88"/>
      <c r="AU210" s="88">
        <v>100</v>
      </c>
      <c r="AV210" s="88"/>
      <c r="AW210" s="88"/>
      <c r="AX210" s="88"/>
      <c r="AY210" s="88"/>
      <c r="AZ210" s="88">
        <v>0</v>
      </c>
      <c r="BA210" s="88"/>
      <c r="BB210" s="88"/>
      <c r="BC210" s="88"/>
      <c r="BD210" s="88"/>
      <c r="BE210" s="88">
        <v>100</v>
      </c>
      <c r="BF210" s="88"/>
      <c r="BG210" s="88"/>
      <c r="BH210" s="88"/>
      <c r="BI210" s="88"/>
    </row>
    <row r="211" spans="1:79" s="21" customFormat="1" ht="28" customHeight="1" x14ac:dyDescent="0.25">
      <c r="A211" s="46">
        <v>17</v>
      </c>
      <c r="B211" s="47"/>
      <c r="C211" s="47"/>
      <c r="D211" s="89" t="s">
        <v>231</v>
      </c>
      <c r="E211" s="90"/>
      <c r="F211" s="90"/>
      <c r="G211" s="90"/>
      <c r="H211" s="90"/>
      <c r="I211" s="90"/>
      <c r="J211" s="90"/>
      <c r="K211" s="90"/>
      <c r="L211" s="90"/>
      <c r="M211" s="90"/>
      <c r="N211" s="90"/>
      <c r="O211" s="90"/>
      <c r="P211" s="91"/>
      <c r="Q211" s="77" t="s">
        <v>229</v>
      </c>
      <c r="R211" s="77"/>
      <c r="S211" s="77"/>
      <c r="T211" s="77"/>
      <c r="U211" s="77"/>
      <c r="V211" s="80" t="s">
        <v>224</v>
      </c>
      <c r="W211" s="81"/>
      <c r="X211" s="81"/>
      <c r="Y211" s="81"/>
      <c r="Z211" s="81"/>
      <c r="AA211" s="81"/>
      <c r="AB211" s="81"/>
      <c r="AC211" s="81"/>
      <c r="AD211" s="81"/>
      <c r="AE211" s="82"/>
      <c r="AF211" s="88">
        <v>100</v>
      </c>
      <c r="AG211" s="88"/>
      <c r="AH211" s="88"/>
      <c r="AI211" s="88"/>
      <c r="AJ211" s="88"/>
      <c r="AK211" s="88">
        <v>0</v>
      </c>
      <c r="AL211" s="88"/>
      <c r="AM211" s="88"/>
      <c r="AN211" s="88"/>
      <c r="AO211" s="88"/>
      <c r="AP211" s="88">
        <v>100</v>
      </c>
      <c r="AQ211" s="88"/>
      <c r="AR211" s="88"/>
      <c r="AS211" s="88"/>
      <c r="AT211" s="88"/>
      <c r="AU211" s="88">
        <v>100</v>
      </c>
      <c r="AV211" s="88"/>
      <c r="AW211" s="88"/>
      <c r="AX211" s="88"/>
      <c r="AY211" s="88"/>
      <c r="AZ211" s="88">
        <v>0</v>
      </c>
      <c r="BA211" s="88"/>
      <c r="BB211" s="88"/>
      <c r="BC211" s="88"/>
      <c r="BD211" s="88"/>
      <c r="BE211" s="88">
        <v>100</v>
      </c>
      <c r="BF211" s="88"/>
      <c r="BG211" s="88"/>
      <c r="BH211" s="88"/>
      <c r="BI211" s="88"/>
    </row>
    <row r="212" spans="1:79" s="21" customFormat="1" ht="28" customHeight="1" x14ac:dyDescent="0.25">
      <c r="A212" s="46">
        <v>18</v>
      </c>
      <c r="B212" s="47"/>
      <c r="C212" s="47"/>
      <c r="D212" s="89" t="s">
        <v>232</v>
      </c>
      <c r="E212" s="90"/>
      <c r="F212" s="90"/>
      <c r="G212" s="90"/>
      <c r="H212" s="90"/>
      <c r="I212" s="90"/>
      <c r="J212" s="90"/>
      <c r="K212" s="90"/>
      <c r="L212" s="90"/>
      <c r="M212" s="90"/>
      <c r="N212" s="90"/>
      <c r="O212" s="90"/>
      <c r="P212" s="91"/>
      <c r="Q212" s="77" t="s">
        <v>229</v>
      </c>
      <c r="R212" s="77"/>
      <c r="S212" s="77"/>
      <c r="T212" s="77"/>
      <c r="U212" s="77"/>
      <c r="V212" s="80" t="s">
        <v>224</v>
      </c>
      <c r="W212" s="81"/>
      <c r="X212" s="81"/>
      <c r="Y212" s="81"/>
      <c r="Z212" s="81"/>
      <c r="AA212" s="81"/>
      <c r="AB212" s="81"/>
      <c r="AC212" s="81"/>
      <c r="AD212" s="81"/>
      <c r="AE212" s="82"/>
      <c r="AF212" s="88">
        <v>90</v>
      </c>
      <c r="AG212" s="88"/>
      <c r="AH212" s="88"/>
      <c r="AI212" s="88"/>
      <c r="AJ212" s="88"/>
      <c r="AK212" s="88">
        <v>88</v>
      </c>
      <c r="AL212" s="88"/>
      <c r="AM212" s="88"/>
      <c r="AN212" s="88"/>
      <c r="AO212" s="88"/>
      <c r="AP212" s="88">
        <v>90</v>
      </c>
      <c r="AQ212" s="88"/>
      <c r="AR212" s="88"/>
      <c r="AS212" s="88"/>
      <c r="AT212" s="88"/>
      <c r="AU212" s="88">
        <v>90</v>
      </c>
      <c r="AV212" s="88"/>
      <c r="AW212" s="88"/>
      <c r="AX212" s="88"/>
      <c r="AY212" s="88"/>
      <c r="AZ212" s="88">
        <v>88</v>
      </c>
      <c r="BA212" s="88"/>
      <c r="BB212" s="88"/>
      <c r="BC212" s="88"/>
      <c r="BD212" s="88"/>
      <c r="BE212" s="88">
        <v>90</v>
      </c>
      <c r="BF212" s="88"/>
      <c r="BG212" s="88"/>
      <c r="BH212" s="88"/>
      <c r="BI212" s="88"/>
    </row>
    <row r="213" spans="1:79" s="20" customFormat="1" ht="13" x14ac:dyDescent="0.3"/>
    <row r="214" spans="1:79" s="20" customFormat="1" ht="14.25" customHeight="1" x14ac:dyDescent="0.3">
      <c r="A214" s="135" t="s">
        <v>123</v>
      </c>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c r="BI214" s="135"/>
      <c r="BJ214" s="135"/>
      <c r="BK214" s="135"/>
      <c r="BL214" s="135"/>
    </row>
    <row r="215" spans="1:79" s="20" customFormat="1" ht="15" customHeight="1" x14ac:dyDescent="0.3">
      <c r="A215" s="131" t="s">
        <v>250</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row>
    <row r="216" spans="1:79" s="26" customFormat="1" ht="13" customHeight="1" x14ac:dyDescent="0.25">
      <c r="A216" s="155" t="s">
        <v>18</v>
      </c>
      <c r="B216" s="156"/>
      <c r="C216" s="156"/>
      <c r="D216" s="156"/>
      <c r="E216" s="156"/>
      <c r="F216" s="156"/>
      <c r="G216" s="156"/>
      <c r="H216" s="156"/>
      <c r="I216" s="156"/>
      <c r="J216" s="156"/>
      <c r="K216" s="156"/>
      <c r="L216" s="156"/>
      <c r="M216" s="156"/>
      <c r="N216" s="156"/>
      <c r="O216" s="156"/>
      <c r="P216" s="156"/>
      <c r="Q216" s="156"/>
      <c r="R216" s="156"/>
      <c r="S216" s="156"/>
      <c r="T216" s="157"/>
      <c r="U216" s="77" t="s">
        <v>281</v>
      </c>
      <c r="V216" s="77"/>
      <c r="W216" s="77"/>
      <c r="X216" s="77"/>
      <c r="Y216" s="77"/>
      <c r="Z216" s="77"/>
      <c r="AA216" s="77"/>
      <c r="AB216" s="77"/>
      <c r="AC216" s="77"/>
      <c r="AD216" s="77"/>
      <c r="AE216" s="77" t="s">
        <v>282</v>
      </c>
      <c r="AF216" s="77"/>
      <c r="AG216" s="77"/>
      <c r="AH216" s="77"/>
      <c r="AI216" s="77"/>
      <c r="AJ216" s="77"/>
      <c r="AK216" s="77"/>
      <c r="AL216" s="77"/>
      <c r="AM216" s="77"/>
      <c r="AN216" s="77"/>
      <c r="AO216" s="77" t="s">
        <v>283</v>
      </c>
      <c r="AP216" s="77"/>
      <c r="AQ216" s="77"/>
      <c r="AR216" s="77"/>
      <c r="AS216" s="77"/>
      <c r="AT216" s="77"/>
      <c r="AU216" s="77"/>
      <c r="AV216" s="77"/>
      <c r="AW216" s="77"/>
      <c r="AX216" s="77"/>
      <c r="AY216" s="77" t="s">
        <v>257</v>
      </c>
      <c r="AZ216" s="77"/>
      <c r="BA216" s="77"/>
      <c r="BB216" s="77"/>
      <c r="BC216" s="77"/>
      <c r="BD216" s="77"/>
      <c r="BE216" s="77"/>
      <c r="BF216" s="77"/>
      <c r="BG216" s="77"/>
      <c r="BH216" s="77"/>
      <c r="BI216" s="77" t="s">
        <v>285</v>
      </c>
      <c r="BJ216" s="77"/>
      <c r="BK216" s="77"/>
      <c r="BL216" s="77"/>
      <c r="BM216" s="77"/>
      <c r="BN216" s="77"/>
      <c r="BO216" s="77"/>
      <c r="BP216" s="77"/>
      <c r="BQ216" s="77"/>
      <c r="BR216" s="77"/>
    </row>
    <row r="217" spans="1:79" s="26" customFormat="1" ht="25.5" customHeight="1" x14ac:dyDescent="0.25">
      <c r="A217" s="158"/>
      <c r="B217" s="159"/>
      <c r="C217" s="159"/>
      <c r="D217" s="159"/>
      <c r="E217" s="159"/>
      <c r="F217" s="159"/>
      <c r="G217" s="159"/>
      <c r="H217" s="159"/>
      <c r="I217" s="159"/>
      <c r="J217" s="159"/>
      <c r="K217" s="159"/>
      <c r="L217" s="159"/>
      <c r="M217" s="159"/>
      <c r="N217" s="159"/>
      <c r="O217" s="159"/>
      <c r="P217" s="159"/>
      <c r="Q217" s="159"/>
      <c r="R217" s="159"/>
      <c r="S217" s="159"/>
      <c r="T217" s="160"/>
      <c r="U217" s="77" t="s">
        <v>3</v>
      </c>
      <c r="V217" s="77"/>
      <c r="W217" s="77"/>
      <c r="X217" s="77"/>
      <c r="Y217" s="77"/>
      <c r="Z217" s="77" t="s">
        <v>2</v>
      </c>
      <c r="AA217" s="77"/>
      <c r="AB217" s="77"/>
      <c r="AC217" s="77"/>
      <c r="AD217" s="77"/>
      <c r="AE217" s="77" t="s">
        <v>3</v>
      </c>
      <c r="AF217" s="77"/>
      <c r="AG217" s="77"/>
      <c r="AH217" s="77"/>
      <c r="AI217" s="77"/>
      <c r="AJ217" s="77" t="s">
        <v>2</v>
      </c>
      <c r="AK217" s="77"/>
      <c r="AL217" s="77"/>
      <c r="AM217" s="77"/>
      <c r="AN217" s="77"/>
      <c r="AO217" s="77" t="s">
        <v>3</v>
      </c>
      <c r="AP217" s="77"/>
      <c r="AQ217" s="77"/>
      <c r="AR217" s="77"/>
      <c r="AS217" s="77"/>
      <c r="AT217" s="77" t="s">
        <v>2</v>
      </c>
      <c r="AU217" s="77"/>
      <c r="AV217" s="77"/>
      <c r="AW217" s="77"/>
      <c r="AX217" s="77"/>
      <c r="AY217" s="77" t="s">
        <v>3</v>
      </c>
      <c r="AZ217" s="77"/>
      <c r="BA217" s="77"/>
      <c r="BB217" s="77"/>
      <c r="BC217" s="77"/>
      <c r="BD217" s="77" t="s">
        <v>2</v>
      </c>
      <c r="BE217" s="77"/>
      <c r="BF217" s="77"/>
      <c r="BG217" s="77"/>
      <c r="BH217" s="77"/>
      <c r="BI217" s="77" t="s">
        <v>3</v>
      </c>
      <c r="BJ217" s="77"/>
      <c r="BK217" s="77"/>
      <c r="BL217" s="77"/>
      <c r="BM217" s="77"/>
      <c r="BN217" s="77" t="s">
        <v>2</v>
      </c>
      <c r="BO217" s="77"/>
      <c r="BP217" s="77"/>
      <c r="BQ217" s="77"/>
      <c r="BR217" s="77"/>
    </row>
    <row r="218" spans="1:79" s="25" customFormat="1" ht="15" customHeight="1" x14ac:dyDescent="0.25">
      <c r="A218" s="55">
        <v>1</v>
      </c>
      <c r="B218" s="56"/>
      <c r="C218" s="56"/>
      <c r="D218" s="56"/>
      <c r="E218" s="56"/>
      <c r="F218" s="56"/>
      <c r="G218" s="56"/>
      <c r="H218" s="56"/>
      <c r="I218" s="56"/>
      <c r="J218" s="56"/>
      <c r="K218" s="56"/>
      <c r="L218" s="56"/>
      <c r="M218" s="56"/>
      <c r="N218" s="56"/>
      <c r="O218" s="56"/>
      <c r="P218" s="56"/>
      <c r="Q218" s="56"/>
      <c r="R218" s="56"/>
      <c r="S218" s="56"/>
      <c r="T218" s="57"/>
      <c r="U218" s="73">
        <v>2</v>
      </c>
      <c r="V218" s="73"/>
      <c r="W218" s="73"/>
      <c r="X218" s="73"/>
      <c r="Y218" s="73"/>
      <c r="Z218" s="73">
        <v>3</v>
      </c>
      <c r="AA218" s="73"/>
      <c r="AB218" s="73"/>
      <c r="AC218" s="73"/>
      <c r="AD218" s="73"/>
      <c r="AE218" s="73">
        <v>4</v>
      </c>
      <c r="AF218" s="73"/>
      <c r="AG218" s="73"/>
      <c r="AH218" s="73"/>
      <c r="AI218" s="73"/>
      <c r="AJ218" s="73">
        <v>5</v>
      </c>
      <c r="AK218" s="73"/>
      <c r="AL218" s="73"/>
      <c r="AM218" s="73"/>
      <c r="AN218" s="73"/>
      <c r="AO218" s="73">
        <v>6</v>
      </c>
      <c r="AP218" s="73"/>
      <c r="AQ218" s="73"/>
      <c r="AR218" s="73"/>
      <c r="AS218" s="73"/>
      <c r="AT218" s="73">
        <v>7</v>
      </c>
      <c r="AU218" s="73"/>
      <c r="AV218" s="73"/>
      <c r="AW218" s="73"/>
      <c r="AX218" s="73"/>
      <c r="AY218" s="73">
        <v>8</v>
      </c>
      <c r="AZ218" s="73"/>
      <c r="BA218" s="73"/>
      <c r="BB218" s="73"/>
      <c r="BC218" s="73"/>
      <c r="BD218" s="73">
        <v>9</v>
      </c>
      <c r="BE218" s="73"/>
      <c r="BF218" s="73"/>
      <c r="BG218" s="73"/>
      <c r="BH218" s="73"/>
      <c r="BI218" s="73">
        <v>10</v>
      </c>
      <c r="BJ218" s="73"/>
      <c r="BK218" s="73"/>
      <c r="BL218" s="73"/>
      <c r="BM218" s="73"/>
      <c r="BN218" s="73">
        <v>11</v>
      </c>
      <c r="BO218" s="73"/>
      <c r="BP218" s="73"/>
      <c r="BQ218" s="73"/>
      <c r="BR218" s="73"/>
    </row>
    <row r="219" spans="1:79" s="20" customFormat="1" ht="15.75" hidden="1" customHeight="1" x14ac:dyDescent="0.3">
      <c r="A219" s="46" t="s">
        <v>56</v>
      </c>
      <c r="B219" s="47"/>
      <c r="C219" s="47"/>
      <c r="D219" s="47"/>
      <c r="E219" s="47"/>
      <c r="F219" s="47"/>
      <c r="G219" s="47"/>
      <c r="H219" s="47"/>
      <c r="I219" s="47"/>
      <c r="J219" s="47"/>
      <c r="K219" s="47"/>
      <c r="L219" s="47"/>
      <c r="M219" s="47"/>
      <c r="N219" s="47"/>
      <c r="O219" s="47"/>
      <c r="P219" s="47"/>
      <c r="Q219" s="47"/>
      <c r="R219" s="47"/>
      <c r="S219" s="47"/>
      <c r="T219" s="48"/>
      <c r="U219" s="67" t="s">
        <v>64</v>
      </c>
      <c r="V219" s="67"/>
      <c r="W219" s="67"/>
      <c r="X219" s="67"/>
      <c r="Y219" s="67"/>
      <c r="Z219" s="72" t="s">
        <v>65</v>
      </c>
      <c r="AA219" s="72"/>
      <c r="AB219" s="72"/>
      <c r="AC219" s="72"/>
      <c r="AD219" s="72"/>
      <c r="AE219" s="67" t="s">
        <v>66</v>
      </c>
      <c r="AF219" s="67"/>
      <c r="AG219" s="67"/>
      <c r="AH219" s="67"/>
      <c r="AI219" s="67"/>
      <c r="AJ219" s="72" t="s">
        <v>67</v>
      </c>
      <c r="AK219" s="72"/>
      <c r="AL219" s="72"/>
      <c r="AM219" s="72"/>
      <c r="AN219" s="72"/>
      <c r="AO219" s="67" t="s">
        <v>57</v>
      </c>
      <c r="AP219" s="67"/>
      <c r="AQ219" s="67"/>
      <c r="AR219" s="67"/>
      <c r="AS219" s="67"/>
      <c r="AT219" s="72" t="s">
        <v>58</v>
      </c>
      <c r="AU219" s="72"/>
      <c r="AV219" s="72"/>
      <c r="AW219" s="72"/>
      <c r="AX219" s="72"/>
      <c r="AY219" s="67" t="s">
        <v>59</v>
      </c>
      <c r="AZ219" s="67"/>
      <c r="BA219" s="67"/>
      <c r="BB219" s="67"/>
      <c r="BC219" s="67"/>
      <c r="BD219" s="72" t="s">
        <v>60</v>
      </c>
      <c r="BE219" s="72"/>
      <c r="BF219" s="72"/>
      <c r="BG219" s="72"/>
      <c r="BH219" s="72"/>
      <c r="BI219" s="67" t="s">
        <v>61</v>
      </c>
      <c r="BJ219" s="67"/>
      <c r="BK219" s="67"/>
      <c r="BL219" s="67"/>
      <c r="BM219" s="67"/>
      <c r="BN219" s="72" t="s">
        <v>62</v>
      </c>
      <c r="BO219" s="72"/>
      <c r="BP219" s="72"/>
      <c r="BQ219" s="72"/>
      <c r="BR219" s="72"/>
      <c r="CA219" s="20" t="s">
        <v>40</v>
      </c>
    </row>
    <row r="220" spans="1:79" s="22" customFormat="1" ht="12.75" customHeight="1" x14ac:dyDescent="0.25">
      <c r="A220" s="49" t="s">
        <v>270</v>
      </c>
      <c r="B220" s="50"/>
      <c r="C220" s="50"/>
      <c r="D220" s="50"/>
      <c r="E220" s="50"/>
      <c r="F220" s="50"/>
      <c r="G220" s="50"/>
      <c r="H220" s="50"/>
      <c r="I220" s="50"/>
      <c r="J220" s="50"/>
      <c r="K220" s="50"/>
      <c r="L220" s="50"/>
      <c r="M220" s="50"/>
      <c r="N220" s="50"/>
      <c r="O220" s="50"/>
      <c r="P220" s="50"/>
      <c r="Q220" s="50"/>
      <c r="R220" s="50"/>
      <c r="S220" s="50"/>
      <c r="T220" s="51"/>
      <c r="U220" s="68">
        <v>2004233</v>
      </c>
      <c r="V220" s="68"/>
      <c r="W220" s="68"/>
      <c r="X220" s="68"/>
      <c r="Y220" s="68"/>
      <c r="Z220" s="68">
        <v>285239</v>
      </c>
      <c r="AA220" s="68"/>
      <c r="AB220" s="68"/>
      <c r="AC220" s="68"/>
      <c r="AD220" s="68"/>
      <c r="AE220" s="68">
        <v>2712741</v>
      </c>
      <c r="AF220" s="68"/>
      <c r="AG220" s="68"/>
      <c r="AH220" s="68"/>
      <c r="AI220" s="68"/>
      <c r="AJ220" s="68">
        <v>198800</v>
      </c>
      <c r="AK220" s="68"/>
      <c r="AL220" s="68"/>
      <c r="AM220" s="68"/>
      <c r="AN220" s="68"/>
      <c r="AO220" s="68">
        <v>2155228</v>
      </c>
      <c r="AP220" s="68"/>
      <c r="AQ220" s="68"/>
      <c r="AR220" s="68"/>
      <c r="AS220" s="68"/>
      <c r="AT220" s="68">
        <v>200000</v>
      </c>
      <c r="AU220" s="68"/>
      <c r="AV220" s="68"/>
      <c r="AW220" s="68"/>
      <c r="AX220" s="68"/>
      <c r="AY220" s="68">
        <v>2174629</v>
      </c>
      <c r="AZ220" s="68"/>
      <c r="BA220" s="68"/>
      <c r="BB220" s="68"/>
      <c r="BC220" s="68"/>
      <c r="BD220" s="68">
        <v>200000</v>
      </c>
      <c r="BE220" s="68"/>
      <c r="BF220" s="68"/>
      <c r="BG220" s="68"/>
      <c r="BH220" s="68"/>
      <c r="BI220" s="68">
        <v>2187720</v>
      </c>
      <c r="BJ220" s="68"/>
      <c r="BK220" s="68"/>
      <c r="BL220" s="68"/>
      <c r="BM220" s="68"/>
      <c r="BN220" s="68">
        <v>200000</v>
      </c>
      <c r="BO220" s="68"/>
      <c r="BP220" s="68"/>
      <c r="BQ220" s="68"/>
      <c r="BR220" s="68"/>
      <c r="CA220" s="22" t="s">
        <v>41</v>
      </c>
    </row>
    <row r="221" spans="1:79" s="21" customFormat="1" ht="13" hidden="1" customHeight="1" x14ac:dyDescent="0.25">
      <c r="A221" s="49" t="s">
        <v>233</v>
      </c>
      <c r="B221" s="50"/>
      <c r="C221" s="50"/>
      <c r="D221" s="50"/>
      <c r="E221" s="50"/>
      <c r="F221" s="50"/>
      <c r="G221" s="50"/>
      <c r="H221" s="50"/>
      <c r="I221" s="50"/>
      <c r="J221" s="50"/>
      <c r="K221" s="50"/>
      <c r="L221" s="50"/>
      <c r="M221" s="50"/>
      <c r="N221" s="50"/>
      <c r="O221" s="50"/>
      <c r="P221" s="50"/>
      <c r="Q221" s="50"/>
      <c r="R221" s="50"/>
      <c r="S221" s="50"/>
      <c r="T221" s="51"/>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v>0</v>
      </c>
      <c r="AU221" s="68"/>
      <c r="AV221" s="68"/>
      <c r="AW221" s="68"/>
      <c r="AX221" s="68"/>
      <c r="AY221" s="68"/>
      <c r="AZ221" s="68"/>
      <c r="BA221" s="68"/>
      <c r="BB221" s="68"/>
      <c r="BC221" s="68"/>
      <c r="BD221" s="68">
        <v>0</v>
      </c>
      <c r="BE221" s="68"/>
      <c r="BF221" s="68"/>
      <c r="BG221" s="68"/>
      <c r="BH221" s="68"/>
      <c r="BI221" s="68"/>
      <c r="BJ221" s="68"/>
      <c r="BK221" s="68"/>
      <c r="BL221" s="68"/>
      <c r="BM221" s="68"/>
      <c r="BN221" s="68">
        <v>0</v>
      </c>
      <c r="BO221" s="68"/>
      <c r="BP221" s="68"/>
      <c r="BQ221" s="68"/>
      <c r="BR221" s="68"/>
    </row>
    <row r="222" spans="1:79" s="21" customFormat="1" ht="12.75" hidden="1" customHeight="1" x14ac:dyDescent="0.25">
      <c r="A222" s="49" t="s">
        <v>234</v>
      </c>
      <c r="B222" s="50"/>
      <c r="C222" s="50"/>
      <c r="D222" s="50"/>
      <c r="E222" s="50"/>
      <c r="F222" s="50"/>
      <c r="G222" s="50"/>
      <c r="H222" s="50"/>
      <c r="I222" s="50"/>
      <c r="J222" s="50"/>
      <c r="K222" s="50"/>
      <c r="L222" s="50"/>
      <c r="M222" s="50"/>
      <c r="N222" s="50"/>
      <c r="O222" s="50"/>
      <c r="P222" s="50"/>
      <c r="Q222" s="50"/>
      <c r="R222" s="50"/>
      <c r="S222" s="50"/>
      <c r="T222" s="51"/>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v>0</v>
      </c>
      <c r="AU222" s="68"/>
      <c r="AV222" s="68"/>
      <c r="AW222" s="68"/>
      <c r="AX222" s="68"/>
      <c r="AY222" s="68"/>
      <c r="AZ222" s="68"/>
      <c r="BA222" s="68"/>
      <c r="BB222" s="68"/>
      <c r="BC222" s="68"/>
      <c r="BD222" s="68">
        <v>0</v>
      </c>
      <c r="BE222" s="68"/>
      <c r="BF222" s="68"/>
      <c r="BG222" s="68"/>
      <c r="BH222" s="68"/>
      <c r="BI222" s="68"/>
      <c r="BJ222" s="68"/>
      <c r="BK222" s="68"/>
      <c r="BL222" s="68"/>
      <c r="BM222" s="68"/>
      <c r="BN222" s="68">
        <v>0</v>
      </c>
      <c r="BO222" s="68"/>
      <c r="BP222" s="68"/>
      <c r="BQ222" s="68"/>
      <c r="BR222" s="68"/>
    </row>
    <row r="223" spans="1:79" s="21" customFormat="1" ht="12.75" hidden="1" customHeight="1" x14ac:dyDescent="0.25">
      <c r="A223" s="49" t="s">
        <v>235</v>
      </c>
      <c r="B223" s="50"/>
      <c r="C223" s="50"/>
      <c r="D223" s="50"/>
      <c r="E223" s="50"/>
      <c r="F223" s="50"/>
      <c r="G223" s="50"/>
      <c r="H223" s="50"/>
      <c r="I223" s="50"/>
      <c r="J223" s="50"/>
      <c r="K223" s="50"/>
      <c r="L223" s="50"/>
      <c r="M223" s="50"/>
      <c r="N223" s="50"/>
      <c r="O223" s="50"/>
      <c r="P223" s="50"/>
      <c r="Q223" s="50"/>
      <c r="R223" s="50"/>
      <c r="S223" s="50"/>
      <c r="T223" s="51"/>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v>0</v>
      </c>
      <c r="AU223" s="68"/>
      <c r="AV223" s="68"/>
      <c r="AW223" s="68"/>
      <c r="AX223" s="68"/>
      <c r="AY223" s="68"/>
      <c r="AZ223" s="68"/>
      <c r="BA223" s="68"/>
      <c r="BB223" s="68"/>
      <c r="BC223" s="68"/>
      <c r="BD223" s="68">
        <v>0</v>
      </c>
      <c r="BE223" s="68"/>
      <c r="BF223" s="68"/>
      <c r="BG223" s="68"/>
      <c r="BH223" s="68"/>
      <c r="BI223" s="68"/>
      <c r="BJ223" s="68"/>
      <c r="BK223" s="68"/>
      <c r="BL223" s="68"/>
      <c r="BM223" s="68"/>
      <c r="BN223" s="68">
        <v>0</v>
      </c>
      <c r="BO223" s="68"/>
      <c r="BP223" s="68"/>
      <c r="BQ223" s="68"/>
      <c r="BR223" s="68"/>
    </row>
    <row r="224" spans="1:79" s="22" customFormat="1" ht="12.75" customHeight="1" x14ac:dyDescent="0.25">
      <c r="A224" s="49" t="s">
        <v>271</v>
      </c>
      <c r="B224" s="50"/>
      <c r="C224" s="50"/>
      <c r="D224" s="50"/>
      <c r="E224" s="50"/>
      <c r="F224" s="50"/>
      <c r="G224" s="50"/>
      <c r="H224" s="50"/>
      <c r="I224" s="50"/>
      <c r="J224" s="50"/>
      <c r="K224" s="50"/>
      <c r="L224" s="50"/>
      <c r="M224" s="50"/>
      <c r="N224" s="50"/>
      <c r="O224" s="50"/>
      <c r="P224" s="50"/>
      <c r="Q224" s="50"/>
      <c r="R224" s="50"/>
      <c r="S224" s="50"/>
      <c r="T224" s="51"/>
      <c r="U224" s="68">
        <v>202971</v>
      </c>
      <c r="V224" s="68"/>
      <c r="W224" s="68"/>
      <c r="X224" s="68"/>
      <c r="Y224" s="68"/>
      <c r="Z224" s="68">
        <v>0</v>
      </c>
      <c r="AA224" s="68"/>
      <c r="AB224" s="68"/>
      <c r="AC224" s="68"/>
      <c r="AD224" s="68"/>
      <c r="AE224" s="68">
        <v>286930</v>
      </c>
      <c r="AF224" s="68"/>
      <c r="AG224" s="68"/>
      <c r="AH224" s="68"/>
      <c r="AI224" s="68"/>
      <c r="AJ224" s="68">
        <v>0</v>
      </c>
      <c r="AK224" s="68"/>
      <c r="AL224" s="68"/>
      <c r="AM224" s="68"/>
      <c r="AN224" s="68"/>
      <c r="AO224" s="68">
        <v>294696</v>
      </c>
      <c r="AP224" s="68"/>
      <c r="AQ224" s="68"/>
      <c r="AR224" s="68"/>
      <c r="AS224" s="68"/>
      <c r="AT224" s="68">
        <v>0</v>
      </c>
      <c r="AU224" s="68"/>
      <c r="AV224" s="68"/>
      <c r="AW224" s="68"/>
      <c r="AX224" s="68"/>
      <c r="AY224" s="68">
        <v>297348</v>
      </c>
      <c r="AZ224" s="68"/>
      <c r="BA224" s="68"/>
      <c r="BB224" s="68"/>
      <c r="BC224" s="68"/>
      <c r="BD224" s="68">
        <v>0</v>
      </c>
      <c r="BE224" s="68"/>
      <c r="BF224" s="68"/>
      <c r="BG224" s="68"/>
      <c r="BH224" s="68"/>
      <c r="BI224" s="68">
        <v>295000</v>
      </c>
      <c r="BJ224" s="68"/>
      <c r="BK224" s="68"/>
      <c r="BL224" s="68"/>
      <c r="BM224" s="68"/>
      <c r="BN224" s="68">
        <v>0</v>
      </c>
      <c r="BO224" s="68"/>
      <c r="BP224" s="68"/>
      <c r="BQ224" s="68"/>
      <c r="BR224" s="68"/>
    </row>
    <row r="225" spans="1:79" s="21" customFormat="1" ht="13" customHeight="1" x14ac:dyDescent="0.25">
      <c r="A225" s="49" t="s">
        <v>235</v>
      </c>
      <c r="B225" s="50"/>
      <c r="C225" s="50"/>
      <c r="D225" s="50"/>
      <c r="E225" s="50"/>
      <c r="F225" s="50"/>
      <c r="G225" s="50"/>
      <c r="H225" s="50"/>
      <c r="I225" s="50"/>
      <c r="J225" s="50"/>
      <c r="K225" s="50"/>
      <c r="L225" s="50"/>
      <c r="M225" s="50"/>
      <c r="N225" s="50"/>
      <c r="O225" s="50"/>
      <c r="P225" s="50"/>
      <c r="Q225" s="50"/>
      <c r="R225" s="50"/>
      <c r="S225" s="50"/>
      <c r="T225" s="51"/>
      <c r="U225" s="68">
        <v>851962</v>
      </c>
      <c r="V225" s="68"/>
      <c r="W225" s="68"/>
      <c r="X225" s="68"/>
      <c r="Y225" s="68"/>
      <c r="Z225" s="68">
        <v>0</v>
      </c>
      <c r="AA225" s="68"/>
      <c r="AB225" s="68"/>
      <c r="AC225" s="68"/>
      <c r="AD225" s="68"/>
      <c r="AE225" s="68">
        <v>633368</v>
      </c>
      <c r="AF225" s="68"/>
      <c r="AG225" s="68"/>
      <c r="AH225" s="68"/>
      <c r="AI225" s="68"/>
      <c r="AJ225" s="68">
        <v>0</v>
      </c>
      <c r="AK225" s="68"/>
      <c r="AL225" s="68"/>
      <c r="AM225" s="68"/>
      <c r="AN225" s="68"/>
      <c r="AO225" s="68">
        <v>1287358</v>
      </c>
      <c r="AP225" s="68"/>
      <c r="AQ225" s="68"/>
      <c r="AR225" s="68"/>
      <c r="AS225" s="68"/>
      <c r="AT225" s="68">
        <v>116400</v>
      </c>
      <c r="AU225" s="68"/>
      <c r="AV225" s="68"/>
      <c r="AW225" s="68"/>
      <c r="AX225" s="68"/>
      <c r="AY225" s="68">
        <v>1298944</v>
      </c>
      <c r="AZ225" s="68"/>
      <c r="BA225" s="68"/>
      <c r="BB225" s="68"/>
      <c r="BC225" s="68"/>
      <c r="BD225" s="68">
        <v>116400</v>
      </c>
      <c r="BE225" s="68"/>
      <c r="BF225" s="68"/>
      <c r="BG225" s="68"/>
      <c r="BH225" s="68"/>
      <c r="BI225" s="68">
        <v>1300000</v>
      </c>
      <c r="BJ225" s="68"/>
      <c r="BK225" s="68"/>
      <c r="BL225" s="68"/>
      <c r="BM225" s="68"/>
      <c r="BN225" s="68">
        <v>116400</v>
      </c>
      <c r="BO225" s="68"/>
      <c r="BP225" s="68"/>
      <c r="BQ225" s="68"/>
      <c r="BR225" s="68"/>
    </row>
    <row r="226" spans="1:79" s="21" customFormat="1" ht="13" customHeight="1" x14ac:dyDescent="0.25">
      <c r="A226" s="49" t="s">
        <v>272</v>
      </c>
      <c r="B226" s="50"/>
      <c r="C226" s="50"/>
      <c r="D226" s="50"/>
      <c r="E226" s="50"/>
      <c r="F226" s="50"/>
      <c r="G226" s="50"/>
      <c r="H226" s="50"/>
      <c r="I226" s="50"/>
      <c r="J226" s="50"/>
      <c r="K226" s="50"/>
      <c r="L226" s="50"/>
      <c r="M226" s="50"/>
      <c r="N226" s="50"/>
      <c r="O226" s="50"/>
      <c r="P226" s="50"/>
      <c r="Q226" s="50"/>
      <c r="R226" s="50"/>
      <c r="S226" s="50"/>
      <c r="T226" s="51"/>
      <c r="U226" s="29"/>
      <c r="V226" s="52">
        <v>91583</v>
      </c>
      <c r="W226" s="53"/>
      <c r="X226" s="53"/>
      <c r="Y226" s="54"/>
      <c r="Z226" s="52">
        <v>0</v>
      </c>
      <c r="AA226" s="53"/>
      <c r="AB226" s="53"/>
      <c r="AC226" s="53"/>
      <c r="AD226" s="54"/>
      <c r="AE226" s="52">
        <v>124485</v>
      </c>
      <c r="AF226" s="53"/>
      <c r="AG226" s="53"/>
      <c r="AH226" s="53"/>
      <c r="AI226" s="54"/>
      <c r="AJ226" s="52">
        <v>0</v>
      </c>
      <c r="AK226" s="53"/>
      <c r="AL226" s="53"/>
      <c r="AM226" s="53"/>
      <c r="AN226" s="54"/>
      <c r="AO226" s="52">
        <v>116644</v>
      </c>
      <c r="AP226" s="53"/>
      <c r="AQ226" s="53"/>
      <c r="AR226" s="53"/>
      <c r="AS226" s="54"/>
      <c r="AT226" s="52">
        <v>0</v>
      </c>
      <c r="AU226" s="53"/>
      <c r="AV226" s="53"/>
      <c r="AW226" s="53"/>
      <c r="AX226" s="54"/>
      <c r="AY226" s="52">
        <v>117694</v>
      </c>
      <c r="AZ226" s="53"/>
      <c r="BA226" s="53"/>
      <c r="BB226" s="53"/>
      <c r="BC226" s="54"/>
      <c r="BD226" s="52">
        <v>0</v>
      </c>
      <c r="BE226" s="53"/>
      <c r="BF226" s="53"/>
      <c r="BG226" s="53"/>
      <c r="BH226" s="54"/>
      <c r="BI226" s="52">
        <v>118000</v>
      </c>
      <c r="BJ226" s="53"/>
      <c r="BK226" s="53"/>
      <c r="BL226" s="53"/>
      <c r="BM226" s="54"/>
      <c r="BN226" s="52">
        <v>0</v>
      </c>
      <c r="BO226" s="53"/>
      <c r="BP226" s="53"/>
      <c r="BQ226" s="53"/>
      <c r="BR226" s="54"/>
    </row>
    <row r="227" spans="1:79" s="22" customFormat="1" ht="12.75" customHeight="1" x14ac:dyDescent="0.25">
      <c r="A227" s="62" t="s">
        <v>146</v>
      </c>
      <c r="B227" s="63"/>
      <c r="C227" s="63"/>
      <c r="D227" s="63"/>
      <c r="E227" s="63"/>
      <c r="F227" s="63"/>
      <c r="G227" s="63"/>
      <c r="H227" s="63"/>
      <c r="I227" s="63"/>
      <c r="J227" s="63"/>
      <c r="K227" s="63"/>
      <c r="L227" s="63"/>
      <c r="M227" s="63"/>
      <c r="N227" s="63"/>
      <c r="O227" s="63"/>
      <c r="P227" s="63"/>
      <c r="Q227" s="63"/>
      <c r="R227" s="63"/>
      <c r="S227" s="63"/>
      <c r="T227" s="64"/>
      <c r="U227" s="65">
        <f>U220+U224+U225+V226</f>
        <v>3150749</v>
      </c>
      <c r="V227" s="65"/>
      <c r="W227" s="65"/>
      <c r="X227" s="65"/>
      <c r="Y227" s="65"/>
      <c r="Z227" s="65">
        <f t="shared" ref="Z227" si="23">Z220+Z224+Z225+AA226</f>
        <v>285239</v>
      </c>
      <c r="AA227" s="65"/>
      <c r="AB227" s="65"/>
      <c r="AC227" s="65"/>
      <c r="AD227" s="65"/>
      <c r="AE227" s="65">
        <f>AE220+AE224+AE225+AE226</f>
        <v>3757524</v>
      </c>
      <c r="AF227" s="65"/>
      <c r="AG227" s="65"/>
      <c r="AH227" s="65"/>
      <c r="AI227" s="65"/>
      <c r="AJ227" s="65">
        <f t="shared" ref="AJ227" si="24">AJ220+AJ224+AJ225+AK226</f>
        <v>198800</v>
      </c>
      <c r="AK227" s="65"/>
      <c r="AL227" s="65"/>
      <c r="AM227" s="65"/>
      <c r="AN227" s="65"/>
      <c r="AO227" s="65">
        <f>AO220+AO224+AO225+AO226</f>
        <v>3853926</v>
      </c>
      <c r="AP227" s="65"/>
      <c r="AQ227" s="65"/>
      <c r="AR227" s="65"/>
      <c r="AS227" s="65"/>
      <c r="AT227" s="65">
        <f t="shared" ref="AT227" si="25">AT220+AT224+AT225+AU226</f>
        <v>316400</v>
      </c>
      <c r="AU227" s="65"/>
      <c r="AV227" s="65"/>
      <c r="AW227" s="65"/>
      <c r="AX227" s="65"/>
      <c r="AY227" s="65">
        <f>AY220+AY224+AY225+AY226</f>
        <v>3888615</v>
      </c>
      <c r="AZ227" s="65"/>
      <c r="BA227" s="65"/>
      <c r="BB227" s="65"/>
      <c r="BC227" s="65"/>
      <c r="BD227" s="65">
        <f t="shared" ref="BD227" si="26">BD220+BD224+BD225+BD226</f>
        <v>316400</v>
      </c>
      <c r="BE227" s="65"/>
      <c r="BF227" s="65"/>
      <c r="BG227" s="65"/>
      <c r="BH227" s="65"/>
      <c r="BI227" s="65">
        <f t="shared" ref="BI227" si="27">BI220+BI224+BI225+BI226</f>
        <v>3900720</v>
      </c>
      <c r="BJ227" s="65"/>
      <c r="BK227" s="65"/>
      <c r="BL227" s="65"/>
      <c r="BM227" s="65"/>
      <c r="BN227" s="65">
        <f t="shared" ref="BN227" si="28">BN220+BN224+BN225+BN226</f>
        <v>316400</v>
      </c>
      <c r="BO227" s="65"/>
      <c r="BP227" s="65"/>
      <c r="BQ227" s="65"/>
      <c r="BR227" s="65"/>
    </row>
    <row r="228" spans="1:79" s="21" customFormat="1" ht="26.15" customHeight="1" x14ac:dyDescent="0.25">
      <c r="A228" s="49" t="s">
        <v>236</v>
      </c>
      <c r="B228" s="50"/>
      <c r="C228" s="50"/>
      <c r="D228" s="50"/>
      <c r="E228" s="50"/>
      <c r="F228" s="50"/>
      <c r="G228" s="50"/>
      <c r="H228" s="50"/>
      <c r="I228" s="50"/>
      <c r="J228" s="50"/>
      <c r="K228" s="50"/>
      <c r="L228" s="50"/>
      <c r="M228" s="50"/>
      <c r="N228" s="50"/>
      <c r="O228" s="50"/>
      <c r="P228" s="50"/>
      <c r="Q228" s="50"/>
      <c r="R228" s="50"/>
      <c r="S228" s="50"/>
      <c r="T228" s="51"/>
      <c r="U228" s="59" t="s">
        <v>172</v>
      </c>
      <c r="V228" s="59"/>
      <c r="W228" s="59"/>
      <c r="X228" s="59"/>
      <c r="Y228" s="59"/>
      <c r="Z228" s="59"/>
      <c r="AA228" s="59"/>
      <c r="AB228" s="59"/>
      <c r="AC228" s="59"/>
      <c r="AD228" s="59"/>
      <c r="AE228" s="59" t="s">
        <v>172</v>
      </c>
      <c r="AF228" s="59"/>
      <c r="AG228" s="59"/>
      <c r="AH228" s="59"/>
      <c r="AI228" s="59"/>
      <c r="AJ228" s="59"/>
      <c r="AK228" s="59"/>
      <c r="AL228" s="59"/>
      <c r="AM228" s="59"/>
      <c r="AN228" s="59"/>
      <c r="AO228" s="59" t="s">
        <v>172</v>
      </c>
      <c r="AP228" s="59"/>
      <c r="AQ228" s="59"/>
      <c r="AR228" s="59"/>
      <c r="AS228" s="59"/>
      <c r="AT228" s="59"/>
      <c r="AU228" s="59"/>
      <c r="AV228" s="59"/>
      <c r="AW228" s="59"/>
      <c r="AX228" s="59"/>
      <c r="AY228" s="59" t="s">
        <v>172</v>
      </c>
      <c r="AZ228" s="59"/>
      <c r="BA228" s="59"/>
      <c r="BB228" s="59"/>
      <c r="BC228" s="59"/>
      <c r="BD228" s="59"/>
      <c r="BE228" s="59"/>
      <c r="BF228" s="59"/>
      <c r="BG228" s="59"/>
      <c r="BH228" s="59"/>
      <c r="BI228" s="59" t="s">
        <v>172</v>
      </c>
      <c r="BJ228" s="59"/>
      <c r="BK228" s="59"/>
      <c r="BL228" s="59"/>
      <c r="BM228" s="59"/>
      <c r="BN228" s="59"/>
      <c r="BO228" s="59"/>
      <c r="BP228" s="59"/>
      <c r="BQ228" s="59"/>
      <c r="BR228" s="59"/>
    </row>
    <row r="229" spans="1:79" s="20" customFormat="1" ht="13" x14ac:dyDescent="0.3"/>
    <row r="230" spans="1:79" s="20" customFormat="1" ht="13" hidden="1" x14ac:dyDescent="0.3"/>
    <row r="231" spans="1:79" s="20" customFormat="1" ht="14.25" customHeight="1" x14ac:dyDescent="0.3">
      <c r="A231" s="135" t="s">
        <v>124</v>
      </c>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c r="BI231" s="135"/>
      <c r="BJ231" s="135"/>
      <c r="BK231" s="135"/>
      <c r="BL231" s="135"/>
    </row>
    <row r="232" spans="1:79" s="44" customFormat="1" ht="20" customHeight="1" x14ac:dyDescent="0.2">
      <c r="A232" s="169" t="s">
        <v>5</v>
      </c>
      <c r="B232" s="170"/>
      <c r="C232" s="170"/>
      <c r="D232" s="169" t="s">
        <v>9</v>
      </c>
      <c r="E232" s="170"/>
      <c r="F232" s="170"/>
      <c r="G232" s="170"/>
      <c r="H232" s="170"/>
      <c r="I232" s="170"/>
      <c r="J232" s="170"/>
      <c r="K232" s="170"/>
      <c r="L232" s="170"/>
      <c r="M232" s="170"/>
      <c r="N232" s="170"/>
      <c r="O232" s="170"/>
      <c r="P232" s="170"/>
      <c r="Q232" s="170"/>
      <c r="R232" s="170"/>
      <c r="S232" s="170"/>
      <c r="T232" s="170"/>
      <c r="U232" s="170"/>
      <c r="V232" s="175"/>
      <c r="W232" s="154" t="s">
        <v>281</v>
      </c>
      <c r="X232" s="154"/>
      <c r="Y232" s="154"/>
      <c r="Z232" s="154"/>
      <c r="AA232" s="154"/>
      <c r="AB232" s="154"/>
      <c r="AC232" s="154"/>
      <c r="AD232" s="154"/>
      <c r="AE232" s="154"/>
      <c r="AF232" s="154"/>
      <c r="AG232" s="154"/>
      <c r="AH232" s="154"/>
      <c r="AI232" s="154" t="s">
        <v>294</v>
      </c>
      <c r="AJ232" s="154"/>
      <c r="AK232" s="154"/>
      <c r="AL232" s="154"/>
      <c r="AM232" s="154"/>
      <c r="AN232" s="154"/>
      <c r="AO232" s="154"/>
      <c r="AP232" s="154"/>
      <c r="AQ232" s="154"/>
      <c r="AR232" s="154"/>
      <c r="AS232" s="154"/>
      <c r="AT232" s="154"/>
      <c r="AU232" s="154" t="s">
        <v>256</v>
      </c>
      <c r="AV232" s="154"/>
      <c r="AW232" s="154"/>
      <c r="AX232" s="154"/>
      <c r="AY232" s="154"/>
      <c r="AZ232" s="154"/>
      <c r="BA232" s="154" t="s">
        <v>295</v>
      </c>
      <c r="BB232" s="154"/>
      <c r="BC232" s="154"/>
      <c r="BD232" s="154"/>
      <c r="BE232" s="154"/>
      <c r="BF232" s="154"/>
      <c r="BG232" s="154" t="s">
        <v>296</v>
      </c>
      <c r="BH232" s="154"/>
      <c r="BI232" s="154"/>
      <c r="BJ232" s="154"/>
      <c r="BK232" s="154"/>
      <c r="BL232" s="154"/>
    </row>
    <row r="233" spans="1:79" s="44" customFormat="1" ht="20" customHeight="1" x14ac:dyDescent="0.2">
      <c r="A233" s="171"/>
      <c r="B233" s="172"/>
      <c r="C233" s="172"/>
      <c r="D233" s="171"/>
      <c r="E233" s="172"/>
      <c r="F233" s="172"/>
      <c r="G233" s="172"/>
      <c r="H233" s="172"/>
      <c r="I233" s="172"/>
      <c r="J233" s="172"/>
      <c r="K233" s="172"/>
      <c r="L233" s="172"/>
      <c r="M233" s="172"/>
      <c r="N233" s="172"/>
      <c r="O233" s="172"/>
      <c r="P233" s="172"/>
      <c r="Q233" s="172"/>
      <c r="R233" s="172"/>
      <c r="S233" s="172"/>
      <c r="T233" s="172"/>
      <c r="U233" s="172"/>
      <c r="V233" s="176"/>
      <c r="W233" s="154" t="s">
        <v>3</v>
      </c>
      <c r="X233" s="154"/>
      <c r="Y233" s="154"/>
      <c r="Z233" s="154"/>
      <c r="AA233" s="154"/>
      <c r="AB233" s="154"/>
      <c r="AC233" s="154" t="s">
        <v>2</v>
      </c>
      <c r="AD233" s="154"/>
      <c r="AE233" s="154"/>
      <c r="AF233" s="154"/>
      <c r="AG233" s="154"/>
      <c r="AH233" s="154"/>
      <c r="AI233" s="154" t="s">
        <v>3</v>
      </c>
      <c r="AJ233" s="154"/>
      <c r="AK233" s="154"/>
      <c r="AL233" s="154"/>
      <c r="AM233" s="154"/>
      <c r="AN233" s="154"/>
      <c r="AO233" s="154" t="s">
        <v>2</v>
      </c>
      <c r="AP233" s="154"/>
      <c r="AQ233" s="154"/>
      <c r="AR233" s="154"/>
      <c r="AS233" s="154"/>
      <c r="AT233" s="154"/>
      <c r="AU233" s="154" t="s">
        <v>3</v>
      </c>
      <c r="AV233" s="154"/>
      <c r="AW233" s="154"/>
      <c r="AX233" s="154" t="s">
        <v>2</v>
      </c>
      <c r="AY233" s="154"/>
      <c r="AZ233" s="154"/>
      <c r="BA233" s="154" t="s">
        <v>3</v>
      </c>
      <c r="BB233" s="154"/>
      <c r="BC233" s="154"/>
      <c r="BD233" s="154" t="s">
        <v>2</v>
      </c>
      <c r="BE233" s="154"/>
      <c r="BF233" s="154"/>
      <c r="BG233" s="154" t="s">
        <v>3</v>
      </c>
      <c r="BH233" s="154"/>
      <c r="BI233" s="154"/>
      <c r="BJ233" s="154" t="s">
        <v>2</v>
      </c>
      <c r="BK233" s="154"/>
      <c r="BL233" s="154"/>
    </row>
    <row r="234" spans="1:79" s="44" customFormat="1" ht="20" customHeight="1" x14ac:dyDescent="0.2">
      <c r="A234" s="173"/>
      <c r="B234" s="174"/>
      <c r="C234" s="174"/>
      <c r="D234" s="173"/>
      <c r="E234" s="174"/>
      <c r="F234" s="174"/>
      <c r="G234" s="174"/>
      <c r="H234" s="174"/>
      <c r="I234" s="174"/>
      <c r="J234" s="174"/>
      <c r="K234" s="174"/>
      <c r="L234" s="174"/>
      <c r="M234" s="174"/>
      <c r="N234" s="174"/>
      <c r="O234" s="174"/>
      <c r="P234" s="174"/>
      <c r="Q234" s="174"/>
      <c r="R234" s="174"/>
      <c r="S234" s="174"/>
      <c r="T234" s="174"/>
      <c r="U234" s="174"/>
      <c r="V234" s="177"/>
      <c r="W234" s="154" t="s">
        <v>11</v>
      </c>
      <c r="X234" s="154"/>
      <c r="Y234" s="154"/>
      <c r="Z234" s="154" t="s">
        <v>10</v>
      </c>
      <c r="AA234" s="154"/>
      <c r="AB234" s="154"/>
      <c r="AC234" s="154" t="s">
        <v>11</v>
      </c>
      <c r="AD234" s="154"/>
      <c r="AE234" s="154"/>
      <c r="AF234" s="154" t="s">
        <v>10</v>
      </c>
      <c r="AG234" s="154"/>
      <c r="AH234" s="154"/>
      <c r="AI234" s="154" t="s">
        <v>11</v>
      </c>
      <c r="AJ234" s="154"/>
      <c r="AK234" s="154"/>
      <c r="AL234" s="154" t="s">
        <v>10</v>
      </c>
      <c r="AM234" s="154"/>
      <c r="AN234" s="154"/>
      <c r="AO234" s="154" t="s">
        <v>11</v>
      </c>
      <c r="AP234" s="154"/>
      <c r="AQ234" s="154"/>
      <c r="AR234" s="154" t="s">
        <v>10</v>
      </c>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row>
    <row r="235" spans="1:79" s="25" customFormat="1" ht="15" customHeight="1" x14ac:dyDescent="0.25">
      <c r="A235" s="55">
        <v>1</v>
      </c>
      <c r="B235" s="56"/>
      <c r="C235" s="56"/>
      <c r="D235" s="55">
        <v>2</v>
      </c>
      <c r="E235" s="56"/>
      <c r="F235" s="56"/>
      <c r="G235" s="56"/>
      <c r="H235" s="56"/>
      <c r="I235" s="56"/>
      <c r="J235" s="56"/>
      <c r="K235" s="56"/>
      <c r="L235" s="56"/>
      <c r="M235" s="56"/>
      <c r="N235" s="56"/>
      <c r="O235" s="56"/>
      <c r="P235" s="56"/>
      <c r="Q235" s="56"/>
      <c r="R235" s="56"/>
      <c r="S235" s="56"/>
      <c r="T235" s="56"/>
      <c r="U235" s="56"/>
      <c r="V235" s="57"/>
      <c r="W235" s="73">
        <v>3</v>
      </c>
      <c r="X235" s="73"/>
      <c r="Y235" s="73"/>
      <c r="Z235" s="73">
        <v>4</v>
      </c>
      <c r="AA235" s="73"/>
      <c r="AB235" s="73"/>
      <c r="AC235" s="73">
        <v>5</v>
      </c>
      <c r="AD235" s="73"/>
      <c r="AE235" s="73"/>
      <c r="AF235" s="73">
        <v>6</v>
      </c>
      <c r="AG235" s="73"/>
      <c r="AH235" s="73"/>
      <c r="AI235" s="73">
        <v>7</v>
      </c>
      <c r="AJ235" s="73"/>
      <c r="AK235" s="73"/>
      <c r="AL235" s="73">
        <v>8</v>
      </c>
      <c r="AM235" s="73"/>
      <c r="AN235" s="73"/>
      <c r="AO235" s="73">
        <v>9</v>
      </c>
      <c r="AP235" s="73"/>
      <c r="AQ235" s="73"/>
      <c r="AR235" s="73">
        <v>10</v>
      </c>
      <c r="AS235" s="73"/>
      <c r="AT235" s="73"/>
      <c r="AU235" s="73">
        <v>11</v>
      </c>
      <c r="AV235" s="73"/>
      <c r="AW235" s="73"/>
      <c r="AX235" s="73">
        <v>12</v>
      </c>
      <c r="AY235" s="73"/>
      <c r="AZ235" s="73"/>
      <c r="BA235" s="73">
        <v>13</v>
      </c>
      <c r="BB235" s="73"/>
      <c r="BC235" s="73"/>
      <c r="BD235" s="73">
        <v>14</v>
      </c>
      <c r="BE235" s="73"/>
      <c r="BF235" s="73"/>
      <c r="BG235" s="73">
        <v>15</v>
      </c>
      <c r="BH235" s="73"/>
      <c r="BI235" s="73"/>
      <c r="BJ235" s="73">
        <v>16</v>
      </c>
      <c r="BK235" s="73"/>
      <c r="BL235" s="73"/>
    </row>
    <row r="236" spans="1:79" s="20" customFormat="1" ht="12.75" hidden="1" customHeight="1" x14ac:dyDescent="0.3">
      <c r="A236" s="46" t="s">
        <v>68</v>
      </c>
      <c r="B236" s="47"/>
      <c r="C236" s="47"/>
      <c r="D236" s="46" t="s">
        <v>56</v>
      </c>
      <c r="E236" s="47"/>
      <c r="F236" s="47"/>
      <c r="G236" s="47"/>
      <c r="H236" s="47"/>
      <c r="I236" s="47"/>
      <c r="J236" s="47"/>
      <c r="K236" s="47"/>
      <c r="L236" s="47"/>
      <c r="M236" s="47"/>
      <c r="N236" s="47"/>
      <c r="O236" s="47"/>
      <c r="P236" s="47"/>
      <c r="Q236" s="47"/>
      <c r="R236" s="47"/>
      <c r="S236" s="47"/>
      <c r="T236" s="47"/>
      <c r="U236" s="47"/>
      <c r="V236" s="48"/>
      <c r="W236" s="67" t="s">
        <v>71</v>
      </c>
      <c r="X236" s="67"/>
      <c r="Y236" s="67"/>
      <c r="Z236" s="67" t="s">
        <v>72</v>
      </c>
      <c r="AA236" s="67"/>
      <c r="AB236" s="67"/>
      <c r="AC236" s="72" t="s">
        <v>73</v>
      </c>
      <c r="AD236" s="72"/>
      <c r="AE236" s="72"/>
      <c r="AF236" s="72" t="s">
        <v>74</v>
      </c>
      <c r="AG236" s="72"/>
      <c r="AH236" s="72"/>
      <c r="AI236" s="67" t="s">
        <v>75</v>
      </c>
      <c r="AJ236" s="67"/>
      <c r="AK236" s="67"/>
      <c r="AL236" s="67" t="s">
        <v>76</v>
      </c>
      <c r="AM236" s="67"/>
      <c r="AN236" s="67"/>
      <c r="AO236" s="72" t="s">
        <v>103</v>
      </c>
      <c r="AP236" s="72"/>
      <c r="AQ236" s="72"/>
      <c r="AR236" s="72" t="s">
        <v>77</v>
      </c>
      <c r="AS236" s="72"/>
      <c r="AT236" s="72"/>
      <c r="AU236" s="67" t="s">
        <v>104</v>
      </c>
      <c r="AV236" s="67"/>
      <c r="AW236" s="67"/>
      <c r="AX236" s="72" t="s">
        <v>105</v>
      </c>
      <c r="AY236" s="72"/>
      <c r="AZ236" s="72"/>
      <c r="BA236" s="67" t="s">
        <v>106</v>
      </c>
      <c r="BB236" s="67"/>
      <c r="BC236" s="67"/>
      <c r="BD236" s="72" t="s">
        <v>107</v>
      </c>
      <c r="BE236" s="72"/>
      <c r="BF236" s="72"/>
      <c r="BG236" s="67" t="s">
        <v>108</v>
      </c>
      <c r="BH236" s="67"/>
      <c r="BI236" s="67"/>
      <c r="BJ236" s="72" t="s">
        <v>109</v>
      </c>
      <c r="BK236" s="72"/>
      <c r="BL236" s="72"/>
      <c r="CA236" s="20" t="s">
        <v>102</v>
      </c>
    </row>
    <row r="237" spans="1:79" s="21" customFormat="1" ht="12.75" customHeight="1" x14ac:dyDescent="0.25">
      <c r="A237" s="46">
        <v>1</v>
      </c>
      <c r="B237" s="47"/>
      <c r="C237" s="47"/>
      <c r="D237" s="49" t="s">
        <v>273</v>
      </c>
      <c r="E237" s="50"/>
      <c r="F237" s="50"/>
      <c r="G237" s="50"/>
      <c r="H237" s="50"/>
      <c r="I237" s="50"/>
      <c r="J237" s="50"/>
      <c r="K237" s="50"/>
      <c r="L237" s="50"/>
      <c r="M237" s="50"/>
      <c r="N237" s="50"/>
      <c r="O237" s="50"/>
      <c r="P237" s="50"/>
      <c r="Q237" s="50"/>
      <c r="R237" s="50"/>
      <c r="S237" s="50"/>
      <c r="T237" s="50"/>
      <c r="U237" s="50"/>
      <c r="V237" s="51"/>
      <c r="W237" s="88">
        <v>2</v>
      </c>
      <c r="X237" s="88"/>
      <c r="Y237" s="88"/>
      <c r="Z237" s="88">
        <v>3</v>
      </c>
      <c r="AA237" s="88"/>
      <c r="AB237" s="88"/>
      <c r="AC237" s="88"/>
      <c r="AD237" s="88"/>
      <c r="AE237" s="88"/>
      <c r="AF237" s="88"/>
      <c r="AG237" s="88"/>
      <c r="AH237" s="88"/>
      <c r="AI237" s="88">
        <v>4</v>
      </c>
      <c r="AJ237" s="88"/>
      <c r="AK237" s="88"/>
      <c r="AL237" s="88">
        <v>4</v>
      </c>
      <c r="AM237" s="88"/>
      <c r="AN237" s="88"/>
      <c r="AO237" s="88">
        <v>0</v>
      </c>
      <c r="AP237" s="88"/>
      <c r="AQ237" s="88"/>
      <c r="AR237" s="88">
        <v>0</v>
      </c>
      <c r="AS237" s="88"/>
      <c r="AT237" s="88"/>
      <c r="AU237" s="88">
        <v>4</v>
      </c>
      <c r="AV237" s="88"/>
      <c r="AW237" s="88"/>
      <c r="AX237" s="88">
        <v>0</v>
      </c>
      <c r="AY237" s="88"/>
      <c r="AZ237" s="88"/>
      <c r="BA237" s="88">
        <v>4</v>
      </c>
      <c r="BB237" s="88"/>
      <c r="BC237" s="88"/>
      <c r="BD237" s="88">
        <v>0</v>
      </c>
      <c r="BE237" s="88"/>
      <c r="BF237" s="88"/>
      <c r="BG237" s="88">
        <v>4</v>
      </c>
      <c r="BH237" s="88"/>
      <c r="BI237" s="88"/>
      <c r="BJ237" s="88">
        <v>0</v>
      </c>
      <c r="BK237" s="88"/>
      <c r="BL237" s="88"/>
      <c r="CA237" s="21" t="s">
        <v>42</v>
      </c>
    </row>
    <row r="238" spans="1:79" s="21" customFormat="1" ht="12.75" customHeight="1" x14ac:dyDescent="0.25">
      <c r="A238" s="46">
        <v>2</v>
      </c>
      <c r="B238" s="47"/>
      <c r="C238" s="47"/>
      <c r="D238" s="49" t="s">
        <v>274</v>
      </c>
      <c r="E238" s="50"/>
      <c r="F238" s="50"/>
      <c r="G238" s="50"/>
      <c r="H238" s="50"/>
      <c r="I238" s="50"/>
      <c r="J238" s="50"/>
      <c r="K238" s="50"/>
      <c r="L238" s="50"/>
      <c r="M238" s="50"/>
      <c r="N238" s="50"/>
      <c r="O238" s="50"/>
      <c r="P238" s="50"/>
      <c r="Q238" s="50"/>
      <c r="R238" s="50"/>
      <c r="S238" s="50"/>
      <c r="T238" s="50"/>
      <c r="U238" s="50"/>
      <c r="V238" s="51"/>
      <c r="W238" s="88">
        <v>16</v>
      </c>
      <c r="X238" s="88"/>
      <c r="Y238" s="88"/>
      <c r="Z238" s="88">
        <v>13</v>
      </c>
      <c r="AA238" s="88"/>
      <c r="AB238" s="88"/>
      <c r="AC238" s="88">
        <v>14</v>
      </c>
      <c r="AD238" s="88"/>
      <c r="AE238" s="88"/>
      <c r="AF238" s="88">
        <v>13</v>
      </c>
      <c r="AG238" s="88"/>
      <c r="AH238" s="88"/>
      <c r="AI238" s="88">
        <v>15</v>
      </c>
      <c r="AJ238" s="88"/>
      <c r="AK238" s="88"/>
      <c r="AL238" s="88">
        <v>11.25</v>
      </c>
      <c r="AM238" s="88"/>
      <c r="AN238" s="88"/>
      <c r="AO238" s="88">
        <v>12</v>
      </c>
      <c r="AP238" s="88"/>
      <c r="AQ238" s="88"/>
      <c r="AR238" s="88">
        <v>10</v>
      </c>
      <c r="AS238" s="88"/>
      <c r="AT238" s="88"/>
      <c r="AU238" s="88">
        <v>15</v>
      </c>
      <c r="AV238" s="88"/>
      <c r="AW238" s="88"/>
      <c r="AX238" s="88">
        <v>11</v>
      </c>
      <c r="AY238" s="88"/>
      <c r="AZ238" s="88"/>
      <c r="BA238" s="88">
        <v>15</v>
      </c>
      <c r="BB238" s="88"/>
      <c r="BC238" s="88"/>
      <c r="BD238" s="88">
        <v>11</v>
      </c>
      <c r="BE238" s="88"/>
      <c r="BF238" s="88"/>
      <c r="BG238" s="88">
        <v>15</v>
      </c>
      <c r="BH238" s="88"/>
      <c r="BI238" s="88"/>
      <c r="BJ238" s="88">
        <v>11</v>
      </c>
      <c r="BK238" s="88"/>
      <c r="BL238" s="88"/>
    </row>
    <row r="239" spans="1:79" s="21" customFormat="1" ht="12.75" customHeight="1" x14ac:dyDescent="0.25">
      <c r="A239" s="46">
        <v>3</v>
      </c>
      <c r="B239" s="47"/>
      <c r="C239" s="47"/>
      <c r="D239" s="49" t="s">
        <v>275</v>
      </c>
      <c r="E239" s="50"/>
      <c r="F239" s="50"/>
      <c r="G239" s="50"/>
      <c r="H239" s="50"/>
      <c r="I239" s="50"/>
      <c r="J239" s="50"/>
      <c r="K239" s="50"/>
      <c r="L239" s="50"/>
      <c r="M239" s="50"/>
      <c r="N239" s="50"/>
      <c r="O239" s="50"/>
      <c r="P239" s="50"/>
      <c r="Q239" s="50"/>
      <c r="R239" s="50"/>
      <c r="S239" s="50"/>
      <c r="T239" s="50"/>
      <c r="U239" s="50"/>
      <c r="V239" s="51"/>
      <c r="W239" s="88">
        <v>3</v>
      </c>
      <c r="X239" s="88"/>
      <c r="Y239" s="88"/>
      <c r="Z239" s="88">
        <v>1.5</v>
      </c>
      <c r="AA239" s="88"/>
      <c r="AB239" s="88"/>
      <c r="AC239" s="88">
        <v>0</v>
      </c>
      <c r="AD239" s="88"/>
      <c r="AE239" s="88"/>
      <c r="AF239" s="88">
        <v>0</v>
      </c>
      <c r="AG239" s="88"/>
      <c r="AH239" s="88"/>
      <c r="AI239" s="88">
        <v>2</v>
      </c>
      <c r="AJ239" s="88"/>
      <c r="AK239" s="88"/>
      <c r="AL239" s="88">
        <v>2</v>
      </c>
      <c r="AM239" s="88"/>
      <c r="AN239" s="88"/>
      <c r="AO239" s="88">
        <v>0</v>
      </c>
      <c r="AP239" s="88"/>
      <c r="AQ239" s="88"/>
      <c r="AR239" s="88">
        <v>0</v>
      </c>
      <c r="AS239" s="88"/>
      <c r="AT239" s="88"/>
      <c r="AU239" s="88">
        <v>2</v>
      </c>
      <c r="AV239" s="88"/>
      <c r="AW239" s="88"/>
      <c r="AX239" s="88">
        <v>0</v>
      </c>
      <c r="AY239" s="88"/>
      <c r="AZ239" s="88"/>
      <c r="BA239" s="88">
        <v>2</v>
      </c>
      <c r="BB239" s="88"/>
      <c r="BC239" s="88"/>
      <c r="BD239" s="88">
        <v>0</v>
      </c>
      <c r="BE239" s="88"/>
      <c r="BF239" s="88"/>
      <c r="BG239" s="88">
        <v>2</v>
      </c>
      <c r="BH239" s="88"/>
      <c r="BI239" s="88"/>
      <c r="BJ239" s="88">
        <v>0</v>
      </c>
      <c r="BK239" s="88"/>
      <c r="BL239" s="88"/>
    </row>
    <row r="240" spans="1:79" s="21" customFormat="1" ht="15" customHeight="1" x14ac:dyDescent="0.25">
      <c r="A240" s="46">
        <v>4</v>
      </c>
      <c r="B240" s="47"/>
      <c r="C240" s="47"/>
      <c r="D240" s="49" t="s">
        <v>276</v>
      </c>
      <c r="E240" s="50"/>
      <c r="F240" s="50"/>
      <c r="G240" s="50"/>
      <c r="H240" s="50"/>
      <c r="I240" s="50"/>
      <c r="J240" s="50"/>
      <c r="K240" s="50"/>
      <c r="L240" s="50"/>
      <c r="M240" s="50"/>
      <c r="N240" s="50"/>
      <c r="O240" s="50"/>
      <c r="P240" s="50"/>
      <c r="Q240" s="50"/>
      <c r="R240" s="50"/>
      <c r="S240" s="50"/>
      <c r="T240" s="50"/>
      <c r="U240" s="50"/>
      <c r="V240" s="51"/>
      <c r="W240" s="88">
        <v>3.5</v>
      </c>
      <c r="X240" s="88"/>
      <c r="Y240" s="88"/>
      <c r="Z240" s="88">
        <v>2.75</v>
      </c>
      <c r="AA240" s="88"/>
      <c r="AB240" s="88"/>
      <c r="AC240" s="88">
        <v>0</v>
      </c>
      <c r="AD240" s="88"/>
      <c r="AE240" s="88"/>
      <c r="AF240" s="88">
        <v>0</v>
      </c>
      <c r="AG240" s="88"/>
      <c r="AH240" s="88"/>
      <c r="AI240" s="88">
        <v>3.5</v>
      </c>
      <c r="AJ240" s="88"/>
      <c r="AK240" s="88"/>
      <c r="AL240" s="88">
        <v>3.25</v>
      </c>
      <c r="AM240" s="88"/>
      <c r="AN240" s="88"/>
      <c r="AO240" s="88">
        <v>0</v>
      </c>
      <c r="AP240" s="88"/>
      <c r="AQ240" s="88"/>
      <c r="AR240" s="88">
        <v>0</v>
      </c>
      <c r="AS240" s="88"/>
      <c r="AT240" s="88"/>
      <c r="AU240" s="88">
        <v>3.5</v>
      </c>
      <c r="AV240" s="88"/>
      <c r="AW240" s="88"/>
      <c r="AX240" s="88">
        <v>0</v>
      </c>
      <c r="AY240" s="88"/>
      <c r="AZ240" s="88"/>
      <c r="BA240" s="88">
        <v>3.5</v>
      </c>
      <c r="BB240" s="88"/>
      <c r="BC240" s="88"/>
      <c r="BD240" s="88">
        <v>0</v>
      </c>
      <c r="BE240" s="88"/>
      <c r="BF240" s="88"/>
      <c r="BG240" s="88">
        <v>3.5</v>
      </c>
      <c r="BH240" s="88"/>
      <c r="BI240" s="88"/>
      <c r="BJ240" s="88">
        <v>0</v>
      </c>
      <c r="BK240" s="88"/>
      <c r="BL240" s="88"/>
    </row>
    <row r="241" spans="1:79" s="22" customFormat="1" ht="18" customHeight="1" x14ac:dyDescent="0.25">
      <c r="A241" s="92">
        <v>5</v>
      </c>
      <c r="B241" s="93"/>
      <c r="C241" s="93"/>
      <c r="D241" s="62" t="s">
        <v>237</v>
      </c>
      <c r="E241" s="63"/>
      <c r="F241" s="63"/>
      <c r="G241" s="63"/>
      <c r="H241" s="63"/>
      <c r="I241" s="63"/>
      <c r="J241" s="63"/>
      <c r="K241" s="63"/>
      <c r="L241" s="63"/>
      <c r="M241" s="63"/>
      <c r="N241" s="63"/>
      <c r="O241" s="63"/>
      <c r="P241" s="63"/>
      <c r="Q241" s="63"/>
      <c r="R241" s="63"/>
      <c r="S241" s="63"/>
      <c r="T241" s="63"/>
      <c r="U241" s="63"/>
      <c r="V241" s="64"/>
      <c r="W241" s="86">
        <f>W237+W238+W239+W240</f>
        <v>24.5</v>
      </c>
      <c r="X241" s="86"/>
      <c r="Y241" s="86"/>
      <c r="Z241" s="86">
        <f t="shared" ref="Z241" si="29">Z237+Z238+Z239+Z240</f>
        <v>20.25</v>
      </c>
      <c r="AA241" s="86"/>
      <c r="AB241" s="86"/>
      <c r="AC241" s="86">
        <f t="shared" ref="AC241" si="30">AC237+AC238+AC239+AC240</f>
        <v>14</v>
      </c>
      <c r="AD241" s="86"/>
      <c r="AE241" s="86"/>
      <c r="AF241" s="86">
        <f t="shared" ref="AF241" si="31">AF237+AF238+AF239+AF240</f>
        <v>13</v>
      </c>
      <c r="AG241" s="86"/>
      <c r="AH241" s="86"/>
      <c r="AI241" s="86">
        <f t="shared" ref="AI241" si="32">AI237+AI238+AI239+AI240</f>
        <v>24.5</v>
      </c>
      <c r="AJ241" s="86"/>
      <c r="AK241" s="86"/>
      <c r="AL241" s="86">
        <f t="shared" ref="AL241" si="33">AL237+AL238+AL239+AL240</f>
        <v>20.5</v>
      </c>
      <c r="AM241" s="86"/>
      <c r="AN241" s="86"/>
      <c r="AO241" s="86">
        <f t="shared" ref="AO241" si="34">AO237+AO238+AO239+AO240</f>
        <v>12</v>
      </c>
      <c r="AP241" s="86"/>
      <c r="AQ241" s="86"/>
      <c r="AR241" s="86">
        <f t="shared" ref="AR241" si="35">AR237+AR238+AR239+AR240</f>
        <v>10</v>
      </c>
      <c r="AS241" s="86"/>
      <c r="AT241" s="86"/>
      <c r="AU241" s="86">
        <f t="shared" ref="AU241" si="36">AU237+AU238+AU239+AU240</f>
        <v>24.5</v>
      </c>
      <c r="AV241" s="86"/>
      <c r="AW241" s="86"/>
      <c r="AX241" s="86">
        <f t="shared" ref="AX241" si="37">AX237+AX238+AX239+AX240</f>
        <v>11</v>
      </c>
      <c r="AY241" s="86"/>
      <c r="AZ241" s="86"/>
      <c r="BA241" s="86">
        <f t="shared" ref="BA241" si="38">BA237+BA238+BA239+BA240</f>
        <v>24.5</v>
      </c>
      <c r="BB241" s="86"/>
      <c r="BC241" s="86"/>
      <c r="BD241" s="86">
        <f t="shared" ref="BD241" si="39">BD237+BD238+BD239+BD240</f>
        <v>11</v>
      </c>
      <c r="BE241" s="86"/>
      <c r="BF241" s="86"/>
      <c r="BG241" s="86">
        <f t="shared" ref="BG241" si="40">BG237+BG238+BG239+BG240</f>
        <v>24.5</v>
      </c>
      <c r="BH241" s="86"/>
      <c r="BI241" s="86"/>
      <c r="BJ241" s="86">
        <f t="shared" ref="BJ241" si="41">BJ237+BJ238+BJ239+BJ240</f>
        <v>11</v>
      </c>
      <c r="BK241" s="86"/>
      <c r="BL241" s="86"/>
    </row>
    <row r="242" spans="1:79" s="21" customFormat="1" ht="26.15" customHeight="1" x14ac:dyDescent="0.25">
      <c r="A242" s="46">
        <v>6</v>
      </c>
      <c r="B242" s="47"/>
      <c r="C242" s="47"/>
      <c r="D242" s="49" t="s">
        <v>238</v>
      </c>
      <c r="E242" s="50"/>
      <c r="F242" s="50"/>
      <c r="G242" s="50"/>
      <c r="H242" s="50"/>
      <c r="I242" s="50"/>
      <c r="J242" s="50"/>
      <c r="K242" s="50"/>
      <c r="L242" s="50"/>
      <c r="M242" s="50"/>
      <c r="N242" s="50"/>
      <c r="O242" s="50"/>
      <c r="P242" s="50"/>
      <c r="Q242" s="50"/>
      <c r="R242" s="50"/>
      <c r="S242" s="50"/>
      <c r="T242" s="50"/>
      <c r="U242" s="50"/>
      <c r="V242" s="51"/>
      <c r="W242" s="85" t="s">
        <v>172</v>
      </c>
      <c r="X242" s="85"/>
      <c r="Y242" s="85"/>
      <c r="Z242" s="85" t="s">
        <v>172</v>
      </c>
      <c r="AA242" s="85"/>
      <c r="AB242" s="85"/>
      <c r="AC242" s="85"/>
      <c r="AD242" s="85"/>
      <c r="AE242" s="85"/>
      <c r="AF242" s="85"/>
      <c r="AG242" s="85"/>
      <c r="AH242" s="85"/>
      <c r="AI242" s="85" t="s">
        <v>172</v>
      </c>
      <c r="AJ242" s="85"/>
      <c r="AK242" s="85"/>
      <c r="AL242" s="85" t="s">
        <v>172</v>
      </c>
      <c r="AM242" s="85"/>
      <c r="AN242" s="85"/>
      <c r="AO242" s="85"/>
      <c r="AP242" s="85"/>
      <c r="AQ242" s="85"/>
      <c r="AR242" s="85"/>
      <c r="AS242" s="85"/>
      <c r="AT242" s="85"/>
      <c r="AU242" s="85" t="s">
        <v>172</v>
      </c>
      <c r="AV242" s="85"/>
      <c r="AW242" s="85"/>
      <c r="AX242" s="85"/>
      <c r="AY242" s="85"/>
      <c r="AZ242" s="85"/>
      <c r="BA242" s="85" t="s">
        <v>172</v>
      </c>
      <c r="BB242" s="85"/>
      <c r="BC242" s="85"/>
      <c r="BD242" s="85"/>
      <c r="BE242" s="85"/>
      <c r="BF242" s="85"/>
      <c r="BG242" s="85" t="s">
        <v>172</v>
      </c>
      <c r="BH242" s="85"/>
      <c r="BI242" s="85"/>
      <c r="BJ242" s="85"/>
      <c r="BK242" s="85"/>
      <c r="BL242" s="85"/>
    </row>
    <row r="243" spans="1:79" s="20" customFormat="1" ht="13" x14ac:dyDescent="0.3"/>
    <row r="244" spans="1:79" s="20" customFormat="1" ht="13" hidden="1" x14ac:dyDescent="0.3"/>
    <row r="245" spans="1:79" s="20" customFormat="1" ht="14.25" customHeight="1" x14ac:dyDescent="0.3">
      <c r="A245" s="135" t="s">
        <v>152</v>
      </c>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row>
    <row r="246" spans="1:79" s="20" customFormat="1" ht="14.25" customHeight="1" x14ac:dyDescent="0.3">
      <c r="A246" s="135" t="s">
        <v>297</v>
      </c>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35"/>
      <c r="BS246" s="135"/>
    </row>
    <row r="247" spans="1:79" s="20" customFormat="1" ht="15" customHeight="1" x14ac:dyDescent="0.3">
      <c r="A247" s="136" t="s">
        <v>250</v>
      </c>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row>
    <row r="248" spans="1:79" s="44" customFormat="1" ht="22.5" customHeight="1" x14ac:dyDescent="0.2">
      <c r="A248" s="154" t="s">
        <v>5</v>
      </c>
      <c r="B248" s="154"/>
      <c r="C248" s="154"/>
      <c r="D248" s="154"/>
      <c r="E248" s="154"/>
      <c r="F248" s="154"/>
      <c r="G248" s="154" t="s">
        <v>125</v>
      </c>
      <c r="H248" s="154"/>
      <c r="I248" s="154"/>
      <c r="J248" s="154"/>
      <c r="K248" s="154"/>
      <c r="L248" s="154"/>
      <c r="M248" s="154"/>
      <c r="N248" s="154"/>
      <c r="O248" s="154"/>
      <c r="P248" s="154"/>
      <c r="Q248" s="154"/>
      <c r="R248" s="154"/>
      <c r="S248" s="154"/>
      <c r="T248" s="154" t="s">
        <v>12</v>
      </c>
      <c r="U248" s="154"/>
      <c r="V248" s="154"/>
      <c r="W248" s="154"/>
      <c r="X248" s="154"/>
      <c r="Y248" s="154"/>
      <c r="Z248" s="154"/>
      <c r="AA248" s="164" t="s">
        <v>281</v>
      </c>
      <c r="AB248" s="165"/>
      <c r="AC248" s="165"/>
      <c r="AD248" s="165"/>
      <c r="AE248" s="165"/>
      <c r="AF248" s="165"/>
      <c r="AG248" s="165"/>
      <c r="AH248" s="165"/>
      <c r="AI248" s="165"/>
      <c r="AJ248" s="165"/>
      <c r="AK248" s="165"/>
      <c r="AL248" s="165"/>
      <c r="AM248" s="165"/>
      <c r="AN248" s="165"/>
      <c r="AO248" s="166"/>
      <c r="AP248" s="164" t="s">
        <v>282</v>
      </c>
      <c r="AQ248" s="167"/>
      <c r="AR248" s="167"/>
      <c r="AS248" s="167"/>
      <c r="AT248" s="167"/>
      <c r="AU248" s="167"/>
      <c r="AV248" s="167"/>
      <c r="AW248" s="167"/>
      <c r="AX248" s="167"/>
      <c r="AY248" s="167"/>
      <c r="AZ248" s="167"/>
      <c r="BA248" s="167"/>
      <c r="BB248" s="167"/>
      <c r="BC248" s="167"/>
      <c r="BD248" s="168"/>
      <c r="BE248" s="164" t="s">
        <v>283</v>
      </c>
      <c r="BF248" s="167"/>
      <c r="BG248" s="167"/>
      <c r="BH248" s="167"/>
      <c r="BI248" s="167"/>
      <c r="BJ248" s="167"/>
      <c r="BK248" s="167"/>
      <c r="BL248" s="167"/>
      <c r="BM248" s="167"/>
      <c r="BN248" s="167"/>
      <c r="BO248" s="167"/>
      <c r="BP248" s="167"/>
      <c r="BQ248" s="167"/>
      <c r="BR248" s="167"/>
      <c r="BS248" s="168"/>
    </row>
    <row r="249" spans="1:79" s="44" customFormat="1" ht="22.5" customHeight="1" x14ac:dyDescent="0.2">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t="s">
        <v>3</v>
      </c>
      <c r="AB249" s="154"/>
      <c r="AC249" s="154"/>
      <c r="AD249" s="154"/>
      <c r="AE249" s="154"/>
      <c r="AF249" s="154" t="s">
        <v>2</v>
      </c>
      <c r="AG249" s="154"/>
      <c r="AH249" s="154"/>
      <c r="AI249" s="154"/>
      <c r="AJ249" s="154"/>
      <c r="AK249" s="154" t="s">
        <v>88</v>
      </c>
      <c r="AL249" s="154"/>
      <c r="AM249" s="154"/>
      <c r="AN249" s="154"/>
      <c r="AO249" s="154"/>
      <c r="AP249" s="154" t="s">
        <v>3</v>
      </c>
      <c r="AQ249" s="154"/>
      <c r="AR249" s="154"/>
      <c r="AS249" s="154"/>
      <c r="AT249" s="154"/>
      <c r="AU249" s="154" t="s">
        <v>2</v>
      </c>
      <c r="AV249" s="154"/>
      <c r="AW249" s="154"/>
      <c r="AX249" s="154"/>
      <c r="AY249" s="154"/>
      <c r="AZ249" s="154" t="s">
        <v>95</v>
      </c>
      <c r="BA249" s="154"/>
      <c r="BB249" s="154"/>
      <c r="BC249" s="154"/>
      <c r="BD249" s="154"/>
      <c r="BE249" s="154" t="s">
        <v>3</v>
      </c>
      <c r="BF249" s="154"/>
      <c r="BG249" s="154"/>
      <c r="BH249" s="154"/>
      <c r="BI249" s="154"/>
      <c r="BJ249" s="154" t="s">
        <v>2</v>
      </c>
      <c r="BK249" s="154"/>
      <c r="BL249" s="154"/>
      <c r="BM249" s="154"/>
      <c r="BN249" s="154"/>
      <c r="BO249" s="154" t="s">
        <v>126</v>
      </c>
      <c r="BP249" s="154"/>
      <c r="BQ249" s="154"/>
      <c r="BR249" s="154"/>
      <c r="BS249" s="154"/>
    </row>
    <row r="250" spans="1:79" s="25" customFormat="1" ht="15" customHeight="1" x14ac:dyDescent="0.25">
      <c r="A250" s="73">
        <v>1</v>
      </c>
      <c r="B250" s="73"/>
      <c r="C250" s="73"/>
      <c r="D250" s="73"/>
      <c r="E250" s="73"/>
      <c r="F250" s="73"/>
      <c r="G250" s="73">
        <v>2</v>
      </c>
      <c r="H250" s="73"/>
      <c r="I250" s="73"/>
      <c r="J250" s="73"/>
      <c r="K250" s="73"/>
      <c r="L250" s="73"/>
      <c r="M250" s="73"/>
      <c r="N250" s="73"/>
      <c r="O250" s="73"/>
      <c r="P250" s="73"/>
      <c r="Q250" s="73"/>
      <c r="R250" s="73"/>
      <c r="S250" s="73"/>
      <c r="T250" s="73">
        <v>3</v>
      </c>
      <c r="U250" s="73"/>
      <c r="V250" s="73"/>
      <c r="W250" s="73"/>
      <c r="X250" s="73"/>
      <c r="Y250" s="73"/>
      <c r="Z250" s="73"/>
      <c r="AA250" s="73">
        <v>4</v>
      </c>
      <c r="AB250" s="73"/>
      <c r="AC250" s="73"/>
      <c r="AD250" s="73"/>
      <c r="AE250" s="73"/>
      <c r="AF250" s="73">
        <v>5</v>
      </c>
      <c r="AG250" s="73"/>
      <c r="AH250" s="73"/>
      <c r="AI250" s="73"/>
      <c r="AJ250" s="73"/>
      <c r="AK250" s="73">
        <v>6</v>
      </c>
      <c r="AL250" s="73"/>
      <c r="AM250" s="73"/>
      <c r="AN250" s="73"/>
      <c r="AO250" s="73"/>
      <c r="AP250" s="73">
        <v>7</v>
      </c>
      <c r="AQ250" s="73"/>
      <c r="AR250" s="73"/>
      <c r="AS250" s="73"/>
      <c r="AT250" s="73"/>
      <c r="AU250" s="73">
        <v>8</v>
      </c>
      <c r="AV250" s="73"/>
      <c r="AW250" s="73"/>
      <c r="AX250" s="73"/>
      <c r="AY250" s="73"/>
      <c r="AZ250" s="73">
        <v>9</v>
      </c>
      <c r="BA250" s="73"/>
      <c r="BB250" s="73"/>
      <c r="BC250" s="73"/>
      <c r="BD250" s="73"/>
      <c r="BE250" s="73">
        <v>10</v>
      </c>
      <c r="BF250" s="73"/>
      <c r="BG250" s="73"/>
      <c r="BH250" s="73"/>
      <c r="BI250" s="73"/>
      <c r="BJ250" s="73">
        <v>11</v>
      </c>
      <c r="BK250" s="73"/>
      <c r="BL250" s="73"/>
      <c r="BM250" s="73"/>
      <c r="BN250" s="73"/>
      <c r="BO250" s="73">
        <v>12</v>
      </c>
      <c r="BP250" s="73"/>
      <c r="BQ250" s="73"/>
      <c r="BR250" s="73"/>
      <c r="BS250" s="73"/>
    </row>
    <row r="251" spans="1:79" s="20" customFormat="1" ht="15" hidden="1" customHeight="1" x14ac:dyDescent="0.3">
      <c r="A251" s="67" t="s">
        <v>68</v>
      </c>
      <c r="B251" s="67"/>
      <c r="C251" s="67"/>
      <c r="D251" s="67"/>
      <c r="E251" s="67"/>
      <c r="F251" s="67"/>
      <c r="G251" s="60" t="s">
        <v>56</v>
      </c>
      <c r="H251" s="60"/>
      <c r="I251" s="60"/>
      <c r="J251" s="60"/>
      <c r="K251" s="60"/>
      <c r="L251" s="60"/>
      <c r="M251" s="60"/>
      <c r="N251" s="60"/>
      <c r="O251" s="60"/>
      <c r="P251" s="60"/>
      <c r="Q251" s="60"/>
      <c r="R251" s="60"/>
      <c r="S251" s="60"/>
      <c r="T251" s="60" t="s">
        <v>78</v>
      </c>
      <c r="U251" s="60"/>
      <c r="V251" s="60"/>
      <c r="W251" s="60"/>
      <c r="X251" s="60"/>
      <c r="Y251" s="60"/>
      <c r="Z251" s="60"/>
      <c r="AA251" s="72" t="s">
        <v>64</v>
      </c>
      <c r="AB251" s="72"/>
      <c r="AC251" s="72"/>
      <c r="AD251" s="72"/>
      <c r="AE251" s="72"/>
      <c r="AF251" s="72" t="s">
        <v>65</v>
      </c>
      <c r="AG251" s="72"/>
      <c r="AH251" s="72"/>
      <c r="AI251" s="72"/>
      <c r="AJ251" s="72"/>
      <c r="AK251" s="83" t="s">
        <v>121</v>
      </c>
      <c r="AL251" s="83"/>
      <c r="AM251" s="83"/>
      <c r="AN251" s="83"/>
      <c r="AO251" s="83"/>
      <c r="AP251" s="72" t="s">
        <v>66</v>
      </c>
      <c r="AQ251" s="72"/>
      <c r="AR251" s="72"/>
      <c r="AS251" s="72"/>
      <c r="AT251" s="72"/>
      <c r="AU251" s="72" t="s">
        <v>67</v>
      </c>
      <c r="AV251" s="72"/>
      <c r="AW251" s="72"/>
      <c r="AX251" s="72"/>
      <c r="AY251" s="72"/>
      <c r="AZ251" s="83" t="s">
        <v>121</v>
      </c>
      <c r="BA251" s="83"/>
      <c r="BB251" s="83"/>
      <c r="BC251" s="83"/>
      <c r="BD251" s="83"/>
      <c r="BE251" s="72" t="s">
        <v>57</v>
      </c>
      <c r="BF251" s="72"/>
      <c r="BG251" s="72"/>
      <c r="BH251" s="72"/>
      <c r="BI251" s="72"/>
      <c r="BJ251" s="72" t="s">
        <v>58</v>
      </c>
      <c r="BK251" s="72"/>
      <c r="BL251" s="72"/>
      <c r="BM251" s="72"/>
      <c r="BN251" s="72"/>
      <c r="BO251" s="83" t="s">
        <v>121</v>
      </c>
      <c r="BP251" s="83"/>
      <c r="BQ251" s="83"/>
      <c r="BR251" s="83"/>
      <c r="BS251" s="83"/>
      <c r="CA251" s="20" t="s">
        <v>43</v>
      </c>
    </row>
    <row r="252" spans="1:79" s="21" customFormat="1" ht="68.5" customHeight="1" x14ac:dyDescent="0.25">
      <c r="A252" s="67">
        <v>1</v>
      </c>
      <c r="B252" s="67"/>
      <c r="C252" s="67"/>
      <c r="D252" s="67"/>
      <c r="E252" s="67"/>
      <c r="F252" s="67"/>
      <c r="G252" s="80" t="s">
        <v>261</v>
      </c>
      <c r="H252" s="81"/>
      <c r="I252" s="81"/>
      <c r="J252" s="81"/>
      <c r="K252" s="81"/>
      <c r="L252" s="81"/>
      <c r="M252" s="81"/>
      <c r="N252" s="81"/>
      <c r="O252" s="81"/>
      <c r="P252" s="81"/>
      <c r="Q252" s="81"/>
      <c r="R252" s="81"/>
      <c r="S252" s="82"/>
      <c r="T252" s="55" t="s">
        <v>262</v>
      </c>
      <c r="U252" s="47"/>
      <c r="V252" s="47"/>
      <c r="W252" s="47"/>
      <c r="X252" s="47"/>
      <c r="Y252" s="47"/>
      <c r="Z252" s="48"/>
      <c r="AA252" s="68">
        <f>U36</f>
        <v>5075638</v>
      </c>
      <c r="AB252" s="68"/>
      <c r="AC252" s="68"/>
      <c r="AD252" s="68"/>
      <c r="AE252" s="68"/>
      <c r="AF252" s="68">
        <f>Z36</f>
        <v>2277109</v>
      </c>
      <c r="AG252" s="68"/>
      <c r="AH252" s="68"/>
      <c r="AI252" s="68"/>
      <c r="AJ252" s="68"/>
      <c r="AK252" s="68">
        <f>AI36</f>
        <v>7352747</v>
      </c>
      <c r="AL252" s="68"/>
      <c r="AM252" s="68"/>
      <c r="AN252" s="68"/>
      <c r="AO252" s="68"/>
      <c r="AP252" s="68">
        <f>AN36</f>
        <v>5976842</v>
      </c>
      <c r="AQ252" s="68"/>
      <c r="AR252" s="68"/>
      <c r="AS252" s="68"/>
      <c r="AT252" s="68"/>
      <c r="AU252" s="68">
        <f>AS36</f>
        <v>1065419</v>
      </c>
      <c r="AV252" s="68"/>
      <c r="AW252" s="68"/>
      <c r="AX252" s="68"/>
      <c r="AY252" s="68"/>
      <c r="AZ252" s="68">
        <f>AP252+AU252</f>
        <v>7042261</v>
      </c>
      <c r="BA252" s="68"/>
      <c r="BB252" s="68"/>
      <c r="BC252" s="68"/>
      <c r="BD252" s="68"/>
      <c r="BE252" s="68">
        <f>BG36</f>
        <v>6076270</v>
      </c>
      <c r="BF252" s="68"/>
      <c r="BG252" s="68"/>
      <c r="BH252" s="68"/>
      <c r="BI252" s="68"/>
      <c r="BJ252" s="68">
        <f>BL36</f>
        <v>656000</v>
      </c>
      <c r="BK252" s="68"/>
      <c r="BL252" s="68"/>
      <c r="BM252" s="68"/>
      <c r="BN252" s="68"/>
      <c r="BO252" s="68">
        <f>IF(ISNUMBER(BE252),BE252,0)+IF(ISNUMBER(BJ252),BJ252,0)</f>
        <v>6732270</v>
      </c>
      <c r="BP252" s="68"/>
      <c r="BQ252" s="68"/>
      <c r="BR252" s="68"/>
      <c r="BS252" s="68"/>
      <c r="CA252" s="21" t="s">
        <v>44</v>
      </c>
    </row>
    <row r="253" spans="1:79" s="22" customFormat="1" ht="12.75" customHeight="1" x14ac:dyDescent="0.25">
      <c r="A253" s="61"/>
      <c r="B253" s="61"/>
      <c r="C253" s="61"/>
      <c r="D253" s="61"/>
      <c r="E253" s="61"/>
      <c r="F253" s="61"/>
      <c r="G253" s="69" t="s">
        <v>146</v>
      </c>
      <c r="H253" s="70"/>
      <c r="I253" s="70"/>
      <c r="J253" s="70"/>
      <c r="K253" s="70"/>
      <c r="L253" s="70"/>
      <c r="M253" s="70"/>
      <c r="N253" s="70"/>
      <c r="O253" s="70"/>
      <c r="P253" s="70"/>
      <c r="Q253" s="70"/>
      <c r="R253" s="70"/>
      <c r="S253" s="71"/>
      <c r="T253" s="84"/>
      <c r="U253" s="70"/>
      <c r="V253" s="70"/>
      <c r="W253" s="70"/>
      <c r="X253" s="70"/>
      <c r="Y253" s="70"/>
      <c r="Z253" s="71"/>
      <c r="AA253" s="65">
        <f>AA252</f>
        <v>5075638</v>
      </c>
      <c r="AB253" s="65"/>
      <c r="AC253" s="65"/>
      <c r="AD253" s="65"/>
      <c r="AE253" s="65"/>
      <c r="AF253" s="65">
        <f t="shared" ref="AF253" si="42">AF252</f>
        <v>2277109</v>
      </c>
      <c r="AG253" s="65"/>
      <c r="AH253" s="65"/>
      <c r="AI253" s="65"/>
      <c r="AJ253" s="65"/>
      <c r="AK253" s="65">
        <f t="shared" ref="AK253" si="43">AK252</f>
        <v>7352747</v>
      </c>
      <c r="AL253" s="65"/>
      <c r="AM253" s="65"/>
      <c r="AN253" s="65"/>
      <c r="AO253" s="65"/>
      <c r="AP253" s="65">
        <f t="shared" ref="AP253" si="44">AP252</f>
        <v>5976842</v>
      </c>
      <c r="AQ253" s="65"/>
      <c r="AR253" s="65"/>
      <c r="AS253" s="65"/>
      <c r="AT253" s="65"/>
      <c r="AU253" s="65">
        <f t="shared" ref="AU253" si="45">AU252</f>
        <v>1065419</v>
      </c>
      <c r="AV253" s="65"/>
      <c r="AW253" s="65"/>
      <c r="AX253" s="65"/>
      <c r="AY253" s="65"/>
      <c r="AZ253" s="65">
        <f t="shared" ref="AZ253" si="46">AZ252</f>
        <v>7042261</v>
      </c>
      <c r="BA253" s="65"/>
      <c r="BB253" s="65"/>
      <c r="BC253" s="65"/>
      <c r="BD253" s="65"/>
      <c r="BE253" s="65">
        <f>BE252</f>
        <v>6076270</v>
      </c>
      <c r="BF253" s="65"/>
      <c r="BG253" s="65"/>
      <c r="BH253" s="65"/>
      <c r="BI253" s="65"/>
      <c r="BJ253" s="65">
        <f>BJ252</f>
        <v>656000</v>
      </c>
      <c r="BK253" s="65"/>
      <c r="BL253" s="65"/>
      <c r="BM253" s="65"/>
      <c r="BN253" s="65"/>
      <c r="BO253" s="65">
        <f>IF(ISNUMBER(BE253),BE253,0)+IF(ISNUMBER(BJ253),BJ253,0)</f>
        <v>6732270</v>
      </c>
      <c r="BP253" s="65"/>
      <c r="BQ253" s="65"/>
      <c r="BR253" s="65"/>
      <c r="BS253" s="65"/>
    </row>
    <row r="254" spans="1:79" s="20" customFormat="1" ht="13" x14ac:dyDescent="0.3"/>
    <row r="255" spans="1:79" s="20" customFormat="1" ht="13.5" customHeight="1" x14ac:dyDescent="0.3">
      <c r="A255" s="135" t="s">
        <v>298</v>
      </c>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row>
    <row r="256" spans="1:79" s="20" customFormat="1" ht="15" customHeight="1" x14ac:dyDescent="0.3">
      <c r="A256" s="131" t="s">
        <v>250</v>
      </c>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row>
    <row r="257" spans="1:79" s="26" customFormat="1" ht="15" customHeight="1" x14ac:dyDescent="0.25">
      <c r="A257" s="77" t="s">
        <v>5</v>
      </c>
      <c r="B257" s="77"/>
      <c r="C257" s="77"/>
      <c r="D257" s="77"/>
      <c r="E257" s="77"/>
      <c r="F257" s="77"/>
      <c r="G257" s="77" t="s">
        <v>125</v>
      </c>
      <c r="H257" s="77"/>
      <c r="I257" s="77"/>
      <c r="J257" s="77"/>
      <c r="K257" s="77"/>
      <c r="L257" s="77"/>
      <c r="M257" s="77"/>
      <c r="N257" s="77"/>
      <c r="O257" s="77"/>
      <c r="P257" s="77"/>
      <c r="Q257" s="77"/>
      <c r="R257" s="77"/>
      <c r="S257" s="77"/>
      <c r="T257" s="77" t="s">
        <v>12</v>
      </c>
      <c r="U257" s="77"/>
      <c r="V257" s="77"/>
      <c r="W257" s="77"/>
      <c r="X257" s="77"/>
      <c r="Y257" s="77"/>
      <c r="Z257" s="77"/>
      <c r="AA257" s="80" t="s">
        <v>257</v>
      </c>
      <c r="AB257" s="162"/>
      <c r="AC257" s="162"/>
      <c r="AD257" s="162"/>
      <c r="AE257" s="162"/>
      <c r="AF257" s="162"/>
      <c r="AG257" s="162"/>
      <c r="AH257" s="162"/>
      <c r="AI257" s="162"/>
      <c r="AJ257" s="162"/>
      <c r="AK257" s="162"/>
      <c r="AL257" s="162"/>
      <c r="AM257" s="162"/>
      <c r="AN257" s="162"/>
      <c r="AO257" s="163"/>
      <c r="AP257" s="80" t="s">
        <v>285</v>
      </c>
      <c r="AQ257" s="81"/>
      <c r="AR257" s="81"/>
      <c r="AS257" s="81"/>
      <c r="AT257" s="81"/>
      <c r="AU257" s="81"/>
      <c r="AV257" s="81"/>
      <c r="AW257" s="81"/>
      <c r="AX257" s="81"/>
      <c r="AY257" s="81"/>
      <c r="AZ257" s="81"/>
      <c r="BA257" s="81"/>
      <c r="BB257" s="81"/>
      <c r="BC257" s="81"/>
      <c r="BD257" s="82"/>
    </row>
    <row r="258" spans="1:79" s="26" customFormat="1" ht="32.15" customHeight="1" x14ac:dyDescent="0.2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t="s">
        <v>3</v>
      </c>
      <c r="AB258" s="77"/>
      <c r="AC258" s="77"/>
      <c r="AD258" s="77"/>
      <c r="AE258" s="77"/>
      <c r="AF258" s="77" t="s">
        <v>2</v>
      </c>
      <c r="AG258" s="77"/>
      <c r="AH258" s="77"/>
      <c r="AI258" s="77"/>
      <c r="AJ258" s="77"/>
      <c r="AK258" s="77" t="s">
        <v>88</v>
      </c>
      <c r="AL258" s="77"/>
      <c r="AM258" s="77"/>
      <c r="AN258" s="77"/>
      <c r="AO258" s="77"/>
      <c r="AP258" s="77" t="s">
        <v>3</v>
      </c>
      <c r="AQ258" s="77"/>
      <c r="AR258" s="77"/>
      <c r="AS258" s="77"/>
      <c r="AT258" s="77"/>
      <c r="AU258" s="77" t="s">
        <v>2</v>
      </c>
      <c r="AV258" s="77"/>
      <c r="AW258" s="77"/>
      <c r="AX258" s="77"/>
      <c r="AY258" s="77"/>
      <c r="AZ258" s="77" t="s">
        <v>95</v>
      </c>
      <c r="BA258" s="77"/>
      <c r="BB258" s="77"/>
      <c r="BC258" s="77"/>
      <c r="BD258" s="77"/>
    </row>
    <row r="259" spans="1:79" s="25" customFormat="1" ht="15" customHeight="1" x14ac:dyDescent="0.25">
      <c r="A259" s="73">
        <v>1</v>
      </c>
      <c r="B259" s="73"/>
      <c r="C259" s="73"/>
      <c r="D259" s="73"/>
      <c r="E259" s="73"/>
      <c r="F259" s="73"/>
      <c r="G259" s="73">
        <v>2</v>
      </c>
      <c r="H259" s="73"/>
      <c r="I259" s="73"/>
      <c r="J259" s="73"/>
      <c r="K259" s="73"/>
      <c r="L259" s="73"/>
      <c r="M259" s="73"/>
      <c r="N259" s="73"/>
      <c r="O259" s="73"/>
      <c r="P259" s="73"/>
      <c r="Q259" s="73"/>
      <c r="R259" s="73"/>
      <c r="S259" s="73"/>
      <c r="T259" s="73">
        <v>3</v>
      </c>
      <c r="U259" s="73"/>
      <c r="V259" s="73"/>
      <c r="W259" s="73"/>
      <c r="X259" s="73"/>
      <c r="Y259" s="73"/>
      <c r="Z259" s="73"/>
      <c r="AA259" s="73">
        <v>4</v>
      </c>
      <c r="AB259" s="73"/>
      <c r="AC259" s="73"/>
      <c r="AD259" s="73"/>
      <c r="AE259" s="73"/>
      <c r="AF259" s="73">
        <v>5</v>
      </c>
      <c r="AG259" s="73"/>
      <c r="AH259" s="73"/>
      <c r="AI259" s="73"/>
      <c r="AJ259" s="73"/>
      <c r="AK259" s="73">
        <v>6</v>
      </c>
      <c r="AL259" s="73"/>
      <c r="AM259" s="73"/>
      <c r="AN259" s="73"/>
      <c r="AO259" s="73"/>
      <c r="AP259" s="73">
        <v>7</v>
      </c>
      <c r="AQ259" s="73"/>
      <c r="AR259" s="73"/>
      <c r="AS259" s="73"/>
      <c r="AT259" s="73"/>
      <c r="AU259" s="73">
        <v>8</v>
      </c>
      <c r="AV259" s="73"/>
      <c r="AW259" s="73"/>
      <c r="AX259" s="73"/>
      <c r="AY259" s="73"/>
      <c r="AZ259" s="73">
        <v>9</v>
      </c>
      <c r="BA259" s="73"/>
      <c r="BB259" s="73"/>
      <c r="BC259" s="73"/>
      <c r="BD259" s="73"/>
    </row>
    <row r="260" spans="1:79" s="20" customFormat="1" ht="12" hidden="1" customHeight="1" x14ac:dyDescent="0.3">
      <c r="A260" s="67" t="s">
        <v>68</v>
      </c>
      <c r="B260" s="67"/>
      <c r="C260" s="67"/>
      <c r="D260" s="67"/>
      <c r="E260" s="67"/>
      <c r="F260" s="67"/>
      <c r="G260" s="60" t="s">
        <v>56</v>
      </c>
      <c r="H260" s="60"/>
      <c r="I260" s="60"/>
      <c r="J260" s="60"/>
      <c r="K260" s="60"/>
      <c r="L260" s="60"/>
      <c r="M260" s="60"/>
      <c r="N260" s="60"/>
      <c r="O260" s="60"/>
      <c r="P260" s="60"/>
      <c r="Q260" s="60"/>
      <c r="R260" s="60"/>
      <c r="S260" s="60"/>
      <c r="T260" s="60" t="s">
        <v>78</v>
      </c>
      <c r="U260" s="60"/>
      <c r="V260" s="60"/>
      <c r="W260" s="60"/>
      <c r="X260" s="60"/>
      <c r="Y260" s="60"/>
      <c r="Z260" s="60"/>
      <c r="AA260" s="72" t="s">
        <v>59</v>
      </c>
      <c r="AB260" s="72"/>
      <c r="AC260" s="72"/>
      <c r="AD260" s="72"/>
      <c r="AE260" s="72"/>
      <c r="AF260" s="72" t="s">
        <v>60</v>
      </c>
      <c r="AG260" s="72"/>
      <c r="AH260" s="72"/>
      <c r="AI260" s="72"/>
      <c r="AJ260" s="72"/>
      <c r="AK260" s="83" t="s">
        <v>121</v>
      </c>
      <c r="AL260" s="83"/>
      <c r="AM260" s="83"/>
      <c r="AN260" s="83"/>
      <c r="AO260" s="83"/>
      <c r="AP260" s="72" t="s">
        <v>61</v>
      </c>
      <c r="AQ260" s="72"/>
      <c r="AR260" s="72"/>
      <c r="AS260" s="72"/>
      <c r="AT260" s="72"/>
      <c r="AU260" s="72" t="s">
        <v>62</v>
      </c>
      <c r="AV260" s="72"/>
      <c r="AW260" s="72"/>
      <c r="AX260" s="72"/>
      <c r="AY260" s="72"/>
      <c r="AZ260" s="83" t="s">
        <v>121</v>
      </c>
      <c r="BA260" s="83"/>
      <c r="BB260" s="83"/>
      <c r="BC260" s="83"/>
      <c r="BD260" s="83"/>
      <c r="CA260" s="20" t="s">
        <v>45</v>
      </c>
    </row>
    <row r="261" spans="1:79" s="21" customFormat="1" ht="64.5" customHeight="1" x14ac:dyDescent="0.25">
      <c r="A261" s="67">
        <v>1</v>
      </c>
      <c r="B261" s="67"/>
      <c r="C261" s="67"/>
      <c r="D261" s="67"/>
      <c r="E261" s="67"/>
      <c r="F261" s="67"/>
      <c r="G261" s="80" t="s">
        <v>261</v>
      </c>
      <c r="H261" s="81"/>
      <c r="I261" s="81"/>
      <c r="J261" s="81"/>
      <c r="K261" s="81"/>
      <c r="L261" s="81"/>
      <c r="M261" s="81"/>
      <c r="N261" s="81"/>
      <c r="O261" s="81"/>
      <c r="P261" s="81"/>
      <c r="Q261" s="81"/>
      <c r="R261" s="81"/>
      <c r="S261" s="82"/>
      <c r="T261" s="55" t="s">
        <v>262</v>
      </c>
      <c r="U261" s="47"/>
      <c r="V261" s="47"/>
      <c r="W261" s="47"/>
      <c r="X261" s="47"/>
      <c r="Y261" s="47"/>
      <c r="Z261" s="48"/>
      <c r="AA261" s="68">
        <f>X50</f>
        <v>6090156</v>
      </c>
      <c r="AB261" s="68"/>
      <c r="AC261" s="68"/>
      <c r="AD261" s="68"/>
      <c r="AE261" s="68"/>
      <c r="AF261" s="68">
        <f>AC50</f>
        <v>656000</v>
      </c>
      <c r="AG261" s="68"/>
      <c r="AH261" s="68"/>
      <c r="AI261" s="68"/>
      <c r="AJ261" s="68"/>
      <c r="AK261" s="68">
        <f>IF(ISNUMBER(AA261),AA261,0)+IF(ISNUMBER(AF261),AF261,0)</f>
        <v>6746156</v>
      </c>
      <c r="AL261" s="68"/>
      <c r="AM261" s="68"/>
      <c r="AN261" s="68"/>
      <c r="AO261" s="68"/>
      <c r="AP261" s="68">
        <f>AR50</f>
        <v>6143313</v>
      </c>
      <c r="AQ261" s="68"/>
      <c r="AR261" s="68"/>
      <c r="AS261" s="68"/>
      <c r="AT261" s="68"/>
      <c r="AU261" s="68">
        <f>AW50</f>
        <v>656000</v>
      </c>
      <c r="AV261" s="68"/>
      <c r="AW261" s="68"/>
      <c r="AX261" s="68"/>
      <c r="AY261" s="68"/>
      <c r="AZ261" s="68">
        <f>IF(ISNUMBER(AP261),AP261,0)+IF(ISNUMBER(AU261),AU261,0)</f>
        <v>6799313</v>
      </c>
      <c r="BA261" s="68"/>
      <c r="BB261" s="68"/>
      <c r="BC261" s="68"/>
      <c r="BD261" s="68"/>
      <c r="CA261" s="21" t="s">
        <v>46</v>
      </c>
    </row>
    <row r="262" spans="1:79" s="22" customFormat="1" ht="18" customHeight="1" x14ac:dyDescent="0.25">
      <c r="A262" s="61"/>
      <c r="B262" s="61"/>
      <c r="C262" s="61"/>
      <c r="D262" s="61"/>
      <c r="E262" s="61"/>
      <c r="F262" s="61"/>
      <c r="G262" s="69" t="s">
        <v>146</v>
      </c>
      <c r="H262" s="70"/>
      <c r="I262" s="70"/>
      <c r="J262" s="70"/>
      <c r="K262" s="70"/>
      <c r="L262" s="70"/>
      <c r="M262" s="70"/>
      <c r="N262" s="70"/>
      <c r="O262" s="70"/>
      <c r="P262" s="70"/>
      <c r="Q262" s="70"/>
      <c r="R262" s="70"/>
      <c r="S262" s="71"/>
      <c r="T262" s="84"/>
      <c r="U262" s="70"/>
      <c r="V262" s="70"/>
      <c r="W262" s="70"/>
      <c r="X262" s="70"/>
      <c r="Y262" s="70"/>
      <c r="Z262" s="71"/>
      <c r="AA262" s="65">
        <f>AA261</f>
        <v>6090156</v>
      </c>
      <c r="AB262" s="65"/>
      <c r="AC262" s="65"/>
      <c r="AD262" s="65"/>
      <c r="AE262" s="65"/>
      <c r="AF262" s="65">
        <f>AF261</f>
        <v>656000</v>
      </c>
      <c r="AG262" s="65"/>
      <c r="AH262" s="65"/>
      <c r="AI262" s="65"/>
      <c r="AJ262" s="65"/>
      <c r="AK262" s="65">
        <f>IF(ISNUMBER(AA262),AA262,0)+IF(ISNUMBER(AF262),AF262,0)</f>
        <v>6746156</v>
      </c>
      <c r="AL262" s="65"/>
      <c r="AM262" s="65"/>
      <c r="AN262" s="65"/>
      <c r="AO262" s="65"/>
      <c r="AP262" s="65">
        <f>AP261</f>
        <v>6143313</v>
      </c>
      <c r="AQ262" s="65"/>
      <c r="AR262" s="65"/>
      <c r="AS262" s="65"/>
      <c r="AT262" s="65"/>
      <c r="AU262" s="65">
        <f>AU261</f>
        <v>656000</v>
      </c>
      <c r="AV262" s="65"/>
      <c r="AW262" s="65"/>
      <c r="AX262" s="65"/>
      <c r="AY262" s="65"/>
      <c r="AZ262" s="65">
        <f>IF(ISNUMBER(AP262),AP262,0)+IF(ISNUMBER(AU262),AU262,0)</f>
        <v>6799313</v>
      </c>
      <c r="BA262" s="65"/>
      <c r="BB262" s="65"/>
      <c r="BC262" s="65"/>
      <c r="BD262" s="65"/>
    </row>
    <row r="263" spans="1:79" s="20" customFormat="1" ht="13" x14ac:dyDescent="0.3"/>
    <row r="264" spans="1:79" s="20" customFormat="1" ht="13" hidden="1" x14ac:dyDescent="0.3"/>
    <row r="265" spans="1:79" s="20" customFormat="1" ht="14.25" customHeight="1" x14ac:dyDescent="0.3">
      <c r="A265" s="135" t="s">
        <v>299</v>
      </c>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row>
    <row r="266" spans="1:79" s="20" customFormat="1" ht="15" customHeight="1" x14ac:dyDescent="0.3">
      <c r="A266" s="131" t="s">
        <v>250</v>
      </c>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c r="BL266" s="161"/>
      <c r="BM266" s="161"/>
    </row>
    <row r="267" spans="1:79" s="26" customFormat="1" ht="23.15" customHeight="1" x14ac:dyDescent="0.25">
      <c r="A267" s="77" t="s">
        <v>127</v>
      </c>
      <c r="B267" s="77"/>
      <c r="C267" s="77"/>
      <c r="D267" s="77"/>
      <c r="E267" s="77"/>
      <c r="F267" s="77"/>
      <c r="G267" s="77"/>
      <c r="H267" s="77"/>
      <c r="I267" s="77"/>
      <c r="J267" s="77"/>
      <c r="K267" s="77"/>
      <c r="L267" s="77"/>
      <c r="M267" s="77"/>
      <c r="N267" s="155" t="s">
        <v>128</v>
      </c>
      <c r="O267" s="156"/>
      <c r="P267" s="156"/>
      <c r="Q267" s="156"/>
      <c r="R267" s="156"/>
      <c r="S267" s="156"/>
      <c r="T267" s="156"/>
      <c r="U267" s="157"/>
      <c r="V267" s="155" t="s">
        <v>129</v>
      </c>
      <c r="W267" s="156"/>
      <c r="X267" s="156"/>
      <c r="Y267" s="156"/>
      <c r="Z267" s="157"/>
      <c r="AA267" s="77" t="s">
        <v>281</v>
      </c>
      <c r="AB267" s="77"/>
      <c r="AC267" s="77"/>
      <c r="AD267" s="77"/>
      <c r="AE267" s="77"/>
      <c r="AF267" s="77"/>
      <c r="AG267" s="77"/>
      <c r="AH267" s="77"/>
      <c r="AI267" s="77"/>
      <c r="AJ267" s="77" t="s">
        <v>282</v>
      </c>
      <c r="AK267" s="77"/>
      <c r="AL267" s="77"/>
      <c r="AM267" s="77"/>
      <c r="AN267" s="77"/>
      <c r="AO267" s="77"/>
      <c r="AP267" s="77"/>
      <c r="AQ267" s="77"/>
      <c r="AR267" s="77"/>
      <c r="AS267" s="77" t="s">
        <v>283</v>
      </c>
      <c r="AT267" s="77"/>
      <c r="AU267" s="77"/>
      <c r="AV267" s="77"/>
      <c r="AW267" s="77"/>
      <c r="AX267" s="77"/>
      <c r="AY267" s="77"/>
      <c r="AZ267" s="77"/>
      <c r="BA267" s="77"/>
      <c r="BB267" s="77" t="s">
        <v>257</v>
      </c>
      <c r="BC267" s="77"/>
      <c r="BD267" s="77"/>
      <c r="BE267" s="77"/>
      <c r="BF267" s="77"/>
      <c r="BG267" s="77"/>
      <c r="BH267" s="77"/>
      <c r="BI267" s="77"/>
      <c r="BJ267" s="77"/>
      <c r="BK267" s="77" t="s">
        <v>285</v>
      </c>
      <c r="BL267" s="77"/>
      <c r="BM267" s="77"/>
      <c r="BN267" s="77"/>
      <c r="BO267" s="77"/>
      <c r="BP267" s="77"/>
      <c r="BQ267" s="77"/>
      <c r="BR267" s="77"/>
      <c r="BS267" s="77"/>
    </row>
    <row r="268" spans="1:79" s="26" customFormat="1" ht="68.5" customHeight="1" x14ac:dyDescent="0.25">
      <c r="A268" s="77"/>
      <c r="B268" s="77"/>
      <c r="C268" s="77"/>
      <c r="D268" s="77"/>
      <c r="E268" s="77"/>
      <c r="F268" s="77"/>
      <c r="G268" s="77"/>
      <c r="H268" s="77"/>
      <c r="I268" s="77"/>
      <c r="J268" s="77"/>
      <c r="K268" s="77"/>
      <c r="L268" s="77"/>
      <c r="M268" s="77"/>
      <c r="N268" s="158"/>
      <c r="O268" s="159"/>
      <c r="P268" s="159"/>
      <c r="Q268" s="159"/>
      <c r="R268" s="159"/>
      <c r="S268" s="159"/>
      <c r="T268" s="159"/>
      <c r="U268" s="160"/>
      <c r="V268" s="158"/>
      <c r="W268" s="159"/>
      <c r="X268" s="159"/>
      <c r="Y268" s="159"/>
      <c r="Z268" s="160"/>
      <c r="AA268" s="77" t="s">
        <v>132</v>
      </c>
      <c r="AB268" s="77"/>
      <c r="AC268" s="77"/>
      <c r="AD268" s="77"/>
      <c r="AE268" s="77"/>
      <c r="AF268" s="87" t="s">
        <v>133</v>
      </c>
      <c r="AG268" s="87"/>
      <c r="AH268" s="87"/>
      <c r="AI268" s="87"/>
      <c r="AJ268" s="77" t="s">
        <v>132</v>
      </c>
      <c r="AK268" s="77"/>
      <c r="AL268" s="77"/>
      <c r="AM268" s="77"/>
      <c r="AN268" s="77"/>
      <c r="AO268" s="87" t="s">
        <v>133</v>
      </c>
      <c r="AP268" s="87"/>
      <c r="AQ268" s="87"/>
      <c r="AR268" s="87"/>
      <c r="AS268" s="77" t="s">
        <v>132</v>
      </c>
      <c r="AT268" s="77"/>
      <c r="AU268" s="77"/>
      <c r="AV268" s="77"/>
      <c r="AW268" s="77"/>
      <c r="AX268" s="87" t="s">
        <v>133</v>
      </c>
      <c r="AY268" s="87"/>
      <c r="AZ268" s="87"/>
      <c r="BA268" s="87"/>
      <c r="BB268" s="77" t="s">
        <v>132</v>
      </c>
      <c r="BC268" s="77"/>
      <c r="BD268" s="77"/>
      <c r="BE268" s="77"/>
      <c r="BF268" s="77"/>
      <c r="BG268" s="87" t="s">
        <v>133</v>
      </c>
      <c r="BH268" s="87"/>
      <c r="BI268" s="87"/>
      <c r="BJ268" s="87"/>
      <c r="BK268" s="77" t="s">
        <v>132</v>
      </c>
      <c r="BL268" s="77"/>
      <c r="BM268" s="77"/>
      <c r="BN268" s="77"/>
      <c r="BO268" s="77"/>
      <c r="BP268" s="87" t="s">
        <v>133</v>
      </c>
      <c r="BQ268" s="87"/>
      <c r="BR268" s="87"/>
      <c r="BS268" s="87"/>
    </row>
    <row r="269" spans="1:79" s="25" customFormat="1" ht="15" customHeight="1" x14ac:dyDescent="0.25">
      <c r="A269" s="73">
        <v>1</v>
      </c>
      <c r="B269" s="73"/>
      <c r="C269" s="73"/>
      <c r="D269" s="73"/>
      <c r="E269" s="73"/>
      <c r="F269" s="73"/>
      <c r="G269" s="73"/>
      <c r="H269" s="73"/>
      <c r="I269" s="73"/>
      <c r="J269" s="73"/>
      <c r="K269" s="73"/>
      <c r="L269" s="73"/>
      <c r="M269" s="73"/>
      <c r="N269" s="73">
        <v>2</v>
      </c>
      <c r="O269" s="73"/>
      <c r="P269" s="73"/>
      <c r="Q269" s="73"/>
      <c r="R269" s="73"/>
      <c r="S269" s="73"/>
      <c r="T269" s="73"/>
      <c r="U269" s="73"/>
      <c r="V269" s="73">
        <v>3</v>
      </c>
      <c r="W269" s="73"/>
      <c r="X269" s="73"/>
      <c r="Y269" s="73"/>
      <c r="Z269" s="73"/>
      <c r="AA269" s="73">
        <v>4</v>
      </c>
      <c r="AB269" s="73"/>
      <c r="AC269" s="73"/>
      <c r="AD269" s="73"/>
      <c r="AE269" s="73"/>
      <c r="AF269" s="73">
        <v>5</v>
      </c>
      <c r="AG269" s="73"/>
      <c r="AH269" s="73"/>
      <c r="AI269" s="73"/>
      <c r="AJ269" s="73">
        <v>6</v>
      </c>
      <c r="AK269" s="73"/>
      <c r="AL269" s="73"/>
      <c r="AM269" s="73"/>
      <c r="AN269" s="73"/>
      <c r="AO269" s="73">
        <v>7</v>
      </c>
      <c r="AP269" s="73"/>
      <c r="AQ269" s="73"/>
      <c r="AR269" s="73"/>
      <c r="AS269" s="73">
        <v>8</v>
      </c>
      <c r="AT269" s="73"/>
      <c r="AU269" s="73"/>
      <c r="AV269" s="73"/>
      <c r="AW269" s="73"/>
      <c r="AX269" s="73">
        <v>9</v>
      </c>
      <c r="AY269" s="73"/>
      <c r="AZ269" s="73"/>
      <c r="BA269" s="73"/>
      <c r="BB269" s="73">
        <v>10</v>
      </c>
      <c r="BC269" s="73"/>
      <c r="BD269" s="73"/>
      <c r="BE269" s="73"/>
      <c r="BF269" s="73"/>
      <c r="BG269" s="73">
        <v>11</v>
      </c>
      <c r="BH269" s="73"/>
      <c r="BI269" s="73"/>
      <c r="BJ269" s="73"/>
      <c r="BK269" s="73">
        <v>12</v>
      </c>
      <c r="BL269" s="73"/>
      <c r="BM269" s="73"/>
      <c r="BN269" s="73"/>
      <c r="BO269" s="73"/>
      <c r="BP269" s="73">
        <v>13</v>
      </c>
      <c r="BQ269" s="73"/>
      <c r="BR269" s="73"/>
      <c r="BS269" s="73"/>
    </row>
    <row r="270" spans="1:79" s="20" customFormat="1" ht="12" hidden="1" customHeight="1" x14ac:dyDescent="0.3">
      <c r="A270" s="60" t="s">
        <v>145</v>
      </c>
      <c r="B270" s="60"/>
      <c r="C270" s="60"/>
      <c r="D270" s="60"/>
      <c r="E270" s="60"/>
      <c r="F270" s="60"/>
      <c r="G270" s="60"/>
      <c r="H270" s="60"/>
      <c r="I270" s="60"/>
      <c r="J270" s="60"/>
      <c r="K270" s="60"/>
      <c r="L270" s="60"/>
      <c r="M270" s="60"/>
      <c r="N270" s="67" t="s">
        <v>130</v>
      </c>
      <c r="O270" s="67"/>
      <c r="P270" s="67"/>
      <c r="Q270" s="67"/>
      <c r="R270" s="67"/>
      <c r="S270" s="67"/>
      <c r="T270" s="67"/>
      <c r="U270" s="67"/>
      <c r="V270" s="67" t="s">
        <v>131</v>
      </c>
      <c r="W270" s="67"/>
      <c r="X270" s="67"/>
      <c r="Y270" s="67"/>
      <c r="Z270" s="67"/>
      <c r="AA270" s="72" t="s">
        <v>64</v>
      </c>
      <c r="AB270" s="72"/>
      <c r="AC270" s="72"/>
      <c r="AD270" s="72"/>
      <c r="AE270" s="72"/>
      <c r="AF270" s="72" t="s">
        <v>65</v>
      </c>
      <c r="AG270" s="72"/>
      <c r="AH270" s="72"/>
      <c r="AI270" s="72"/>
      <c r="AJ270" s="72" t="s">
        <v>66</v>
      </c>
      <c r="AK270" s="72"/>
      <c r="AL270" s="72"/>
      <c r="AM270" s="72"/>
      <c r="AN270" s="72"/>
      <c r="AO270" s="72" t="s">
        <v>67</v>
      </c>
      <c r="AP270" s="72"/>
      <c r="AQ270" s="72"/>
      <c r="AR270" s="72"/>
      <c r="AS270" s="72" t="s">
        <v>57</v>
      </c>
      <c r="AT270" s="72"/>
      <c r="AU270" s="72"/>
      <c r="AV270" s="72"/>
      <c r="AW270" s="72"/>
      <c r="AX270" s="72" t="s">
        <v>58</v>
      </c>
      <c r="AY270" s="72"/>
      <c r="AZ270" s="72"/>
      <c r="BA270" s="72"/>
      <c r="BB270" s="72" t="s">
        <v>59</v>
      </c>
      <c r="BC270" s="72"/>
      <c r="BD270" s="72"/>
      <c r="BE270" s="72"/>
      <c r="BF270" s="72"/>
      <c r="BG270" s="72" t="s">
        <v>60</v>
      </c>
      <c r="BH270" s="72"/>
      <c r="BI270" s="72"/>
      <c r="BJ270" s="72"/>
      <c r="BK270" s="72" t="s">
        <v>61</v>
      </c>
      <c r="BL270" s="72"/>
      <c r="BM270" s="72"/>
      <c r="BN270" s="72"/>
      <c r="BO270" s="72"/>
      <c r="BP270" s="72" t="s">
        <v>62</v>
      </c>
      <c r="BQ270" s="72"/>
      <c r="BR270" s="72"/>
      <c r="BS270" s="72"/>
      <c r="CA270" s="20" t="s">
        <v>47</v>
      </c>
    </row>
    <row r="271" spans="1:79" s="21" customFormat="1" ht="49" customHeight="1" x14ac:dyDescent="0.25">
      <c r="A271" s="49" t="s">
        <v>239</v>
      </c>
      <c r="B271" s="50"/>
      <c r="C271" s="50"/>
      <c r="D271" s="50"/>
      <c r="E271" s="50"/>
      <c r="F271" s="50"/>
      <c r="G271" s="50"/>
      <c r="H271" s="50"/>
      <c r="I271" s="50"/>
      <c r="J271" s="50"/>
      <c r="K271" s="50"/>
      <c r="L271" s="50"/>
      <c r="M271" s="51"/>
      <c r="N271" s="67" t="s">
        <v>314</v>
      </c>
      <c r="O271" s="67"/>
      <c r="P271" s="67"/>
      <c r="Q271" s="67"/>
      <c r="R271" s="67"/>
      <c r="S271" s="67"/>
      <c r="T271" s="67"/>
      <c r="U271" s="67"/>
      <c r="V271" s="68">
        <v>2102119</v>
      </c>
      <c r="W271" s="68"/>
      <c r="X271" s="68"/>
      <c r="Y271" s="68"/>
      <c r="Z271" s="68"/>
      <c r="AA271" s="68">
        <v>1454371</v>
      </c>
      <c r="AB271" s="68"/>
      <c r="AC271" s="68"/>
      <c r="AD271" s="68"/>
      <c r="AE271" s="68"/>
      <c r="AF271" s="68">
        <v>100</v>
      </c>
      <c r="AG271" s="68"/>
      <c r="AH271" s="68"/>
      <c r="AI271" s="68"/>
      <c r="AJ271" s="68">
        <v>644219</v>
      </c>
      <c r="AK271" s="68"/>
      <c r="AL271" s="68"/>
      <c r="AM271" s="68"/>
      <c r="AN271" s="68"/>
      <c r="AO271" s="78">
        <v>100</v>
      </c>
      <c r="AP271" s="78"/>
      <c r="AQ271" s="78"/>
      <c r="AR271" s="78"/>
      <c r="AS271" s="78">
        <v>0</v>
      </c>
      <c r="AT271" s="78"/>
      <c r="AU271" s="78"/>
      <c r="AV271" s="78"/>
      <c r="AW271" s="78"/>
      <c r="AX271" s="78">
        <v>0</v>
      </c>
      <c r="AY271" s="78"/>
      <c r="AZ271" s="78"/>
      <c r="BA271" s="78"/>
      <c r="BB271" s="78">
        <v>0</v>
      </c>
      <c r="BC271" s="78"/>
      <c r="BD271" s="78"/>
      <c r="BE271" s="78"/>
      <c r="BF271" s="78"/>
      <c r="BG271" s="78">
        <v>0</v>
      </c>
      <c r="BH271" s="78"/>
      <c r="BI271" s="78"/>
      <c r="BJ271" s="78"/>
      <c r="BK271" s="78">
        <v>0</v>
      </c>
      <c r="BL271" s="78"/>
      <c r="BM271" s="78"/>
      <c r="BN271" s="78"/>
      <c r="BO271" s="78"/>
      <c r="BP271" s="145">
        <v>0</v>
      </c>
      <c r="BQ271" s="146"/>
      <c r="BR271" s="146"/>
      <c r="BS271" s="147"/>
      <c r="CA271" s="21" t="s">
        <v>48</v>
      </c>
    </row>
    <row r="272" spans="1:79" s="21" customFormat="1" ht="37" customHeight="1" x14ac:dyDescent="0.25">
      <c r="A272" s="49" t="s">
        <v>240</v>
      </c>
      <c r="B272" s="50"/>
      <c r="C272" s="50"/>
      <c r="D272" s="50"/>
      <c r="E272" s="50"/>
      <c r="F272" s="50"/>
      <c r="G272" s="50"/>
      <c r="H272" s="50"/>
      <c r="I272" s="50"/>
      <c r="J272" s="50"/>
      <c r="K272" s="50"/>
      <c r="L272" s="50"/>
      <c r="M272" s="51"/>
      <c r="N272" s="46">
        <v>2021</v>
      </c>
      <c r="O272" s="47"/>
      <c r="P272" s="47"/>
      <c r="Q272" s="47"/>
      <c r="R272" s="47"/>
      <c r="S272" s="47"/>
      <c r="T272" s="47"/>
      <c r="U272" s="48"/>
      <c r="V272" s="68">
        <v>395212</v>
      </c>
      <c r="W272" s="68"/>
      <c r="X272" s="68"/>
      <c r="Y272" s="68"/>
      <c r="Z272" s="68"/>
      <c r="AA272" s="68">
        <v>3560</v>
      </c>
      <c r="AB272" s="68"/>
      <c r="AC272" s="68"/>
      <c r="AD272" s="68"/>
      <c r="AE272" s="68"/>
      <c r="AF272" s="68">
        <v>100</v>
      </c>
      <c r="AG272" s="68"/>
      <c r="AH272" s="68"/>
      <c r="AI272" s="68"/>
      <c r="AJ272" s="68"/>
      <c r="AK272" s="68"/>
      <c r="AL272" s="68"/>
      <c r="AM272" s="68"/>
      <c r="AN272" s="68"/>
      <c r="AO272" s="78"/>
      <c r="AP272" s="78"/>
      <c r="AQ272" s="78"/>
      <c r="AR272" s="78"/>
      <c r="AS272" s="78">
        <v>0</v>
      </c>
      <c r="AT272" s="78"/>
      <c r="AU272" s="78"/>
      <c r="AV272" s="78"/>
      <c r="AW272" s="78"/>
      <c r="AX272" s="78">
        <v>0</v>
      </c>
      <c r="AY272" s="78"/>
      <c r="AZ272" s="78"/>
      <c r="BA272" s="78"/>
      <c r="BB272" s="78">
        <v>0</v>
      </c>
      <c r="BC272" s="78"/>
      <c r="BD272" s="78"/>
      <c r="BE272" s="78"/>
      <c r="BF272" s="78"/>
      <c r="BG272" s="78">
        <v>0</v>
      </c>
      <c r="BH272" s="78"/>
      <c r="BI272" s="78"/>
      <c r="BJ272" s="78"/>
      <c r="BK272" s="78">
        <v>0</v>
      </c>
      <c r="BL272" s="78"/>
      <c r="BM272" s="78"/>
      <c r="BN272" s="78"/>
      <c r="BO272" s="78"/>
      <c r="BP272" s="145">
        <v>0</v>
      </c>
      <c r="BQ272" s="146"/>
      <c r="BR272" s="146"/>
      <c r="BS272" s="147"/>
    </row>
    <row r="273" spans="1:79" s="21" customFormat="1" ht="58.5" customHeight="1" x14ac:dyDescent="0.25">
      <c r="A273" s="49" t="s">
        <v>241</v>
      </c>
      <c r="B273" s="50"/>
      <c r="C273" s="50"/>
      <c r="D273" s="50"/>
      <c r="E273" s="50"/>
      <c r="F273" s="50"/>
      <c r="G273" s="50"/>
      <c r="H273" s="50"/>
      <c r="I273" s="50"/>
      <c r="J273" s="50"/>
      <c r="K273" s="50"/>
      <c r="L273" s="50"/>
      <c r="M273" s="51"/>
      <c r="N273" s="67">
        <v>2023</v>
      </c>
      <c r="O273" s="67"/>
      <c r="P273" s="67"/>
      <c r="Q273" s="67"/>
      <c r="R273" s="67"/>
      <c r="S273" s="67"/>
      <c r="T273" s="67"/>
      <c r="U273" s="67"/>
      <c r="V273" s="68">
        <v>2834816</v>
      </c>
      <c r="W273" s="68"/>
      <c r="X273" s="68"/>
      <c r="Y273" s="68"/>
      <c r="Z273" s="68"/>
      <c r="AA273" s="68">
        <v>10680</v>
      </c>
      <c r="AB273" s="68"/>
      <c r="AC273" s="68"/>
      <c r="AD273" s="68"/>
      <c r="AE273" s="68"/>
      <c r="AF273" s="68">
        <v>100</v>
      </c>
      <c r="AG273" s="68"/>
      <c r="AH273" s="68"/>
      <c r="AI273" s="68"/>
      <c r="AJ273" s="68">
        <v>0</v>
      </c>
      <c r="AK273" s="68"/>
      <c r="AL273" s="68"/>
      <c r="AM273" s="68"/>
      <c r="AN273" s="68"/>
      <c r="AO273" s="78">
        <v>0</v>
      </c>
      <c r="AP273" s="78"/>
      <c r="AQ273" s="78"/>
      <c r="AR273" s="78"/>
      <c r="AS273" s="78">
        <v>0</v>
      </c>
      <c r="AT273" s="78"/>
      <c r="AU273" s="78"/>
      <c r="AV273" s="78"/>
      <c r="AW273" s="78"/>
      <c r="AX273" s="78">
        <v>0</v>
      </c>
      <c r="AY273" s="78"/>
      <c r="AZ273" s="78"/>
      <c r="BA273" s="78"/>
      <c r="BB273" s="78">
        <v>0</v>
      </c>
      <c r="BC273" s="78"/>
      <c r="BD273" s="78"/>
      <c r="BE273" s="78"/>
      <c r="BF273" s="78"/>
      <c r="BG273" s="78">
        <v>0</v>
      </c>
      <c r="BH273" s="78"/>
      <c r="BI273" s="78"/>
      <c r="BJ273" s="78"/>
      <c r="BK273" s="78">
        <v>0</v>
      </c>
      <c r="BL273" s="78"/>
      <c r="BM273" s="78"/>
      <c r="BN273" s="78"/>
      <c r="BO273" s="78"/>
      <c r="BP273" s="145">
        <v>0</v>
      </c>
      <c r="BQ273" s="146"/>
      <c r="BR273" s="146"/>
      <c r="BS273" s="147"/>
    </row>
    <row r="274" spans="1:79" s="21" customFormat="1" ht="51" hidden="1" customHeight="1" x14ac:dyDescent="0.25">
      <c r="A274" s="49" t="s">
        <v>241</v>
      </c>
      <c r="B274" s="50"/>
      <c r="C274" s="50"/>
      <c r="D274" s="50"/>
      <c r="E274" s="50"/>
      <c r="F274" s="50"/>
      <c r="G274" s="50"/>
      <c r="H274" s="50"/>
      <c r="I274" s="50"/>
      <c r="J274" s="50"/>
      <c r="K274" s="50"/>
      <c r="L274" s="50"/>
      <c r="M274" s="51"/>
      <c r="N274" s="46"/>
      <c r="O274" s="47"/>
      <c r="P274" s="47"/>
      <c r="Q274" s="47"/>
      <c r="R274" s="47"/>
      <c r="S274" s="47"/>
      <c r="T274" s="47"/>
      <c r="U274" s="48"/>
      <c r="V274" s="68">
        <v>0</v>
      </c>
      <c r="W274" s="68"/>
      <c r="X274" s="68"/>
      <c r="Y274" s="68"/>
      <c r="Z274" s="68"/>
      <c r="AA274" s="68">
        <v>0</v>
      </c>
      <c r="AB274" s="68"/>
      <c r="AC274" s="68"/>
      <c r="AD274" s="68"/>
      <c r="AE274" s="68"/>
      <c r="AF274" s="68">
        <v>0</v>
      </c>
      <c r="AG274" s="68"/>
      <c r="AH274" s="68"/>
      <c r="AI274" s="68"/>
      <c r="AJ274" s="68"/>
      <c r="AK274" s="68"/>
      <c r="AL274" s="68"/>
      <c r="AM274" s="68"/>
      <c r="AN274" s="68"/>
      <c r="AO274" s="78">
        <v>0</v>
      </c>
      <c r="AP274" s="78"/>
      <c r="AQ274" s="78"/>
      <c r="AR274" s="78"/>
      <c r="AS274" s="78">
        <v>0</v>
      </c>
      <c r="AT274" s="78"/>
      <c r="AU274" s="78"/>
      <c r="AV274" s="78"/>
      <c r="AW274" s="78"/>
      <c r="AX274" s="78">
        <v>0</v>
      </c>
      <c r="AY274" s="78"/>
      <c r="AZ274" s="78"/>
      <c r="BA274" s="78"/>
      <c r="BB274" s="78">
        <v>0</v>
      </c>
      <c r="BC274" s="78"/>
      <c r="BD274" s="78"/>
      <c r="BE274" s="78"/>
      <c r="BF274" s="78"/>
      <c r="BG274" s="78">
        <v>0</v>
      </c>
      <c r="BH274" s="78"/>
      <c r="BI274" s="78"/>
      <c r="BJ274" s="78"/>
      <c r="BK274" s="78">
        <v>0</v>
      </c>
      <c r="BL274" s="78"/>
      <c r="BM274" s="78"/>
      <c r="BN274" s="78"/>
      <c r="BO274" s="78"/>
      <c r="BP274" s="145">
        <v>0</v>
      </c>
      <c r="BQ274" s="146"/>
      <c r="BR274" s="146"/>
      <c r="BS274" s="147"/>
    </row>
    <row r="275" spans="1:79" s="22" customFormat="1" ht="15.65" customHeight="1" x14ac:dyDescent="0.25">
      <c r="A275" s="69" t="s">
        <v>146</v>
      </c>
      <c r="B275" s="70"/>
      <c r="C275" s="70"/>
      <c r="D275" s="70"/>
      <c r="E275" s="70"/>
      <c r="F275" s="70"/>
      <c r="G275" s="70"/>
      <c r="H275" s="70"/>
      <c r="I275" s="70"/>
      <c r="J275" s="70"/>
      <c r="K275" s="70"/>
      <c r="L275" s="70"/>
      <c r="M275" s="71"/>
      <c r="N275" s="92"/>
      <c r="O275" s="93"/>
      <c r="P275" s="93"/>
      <c r="Q275" s="93"/>
      <c r="R275" s="93"/>
      <c r="S275" s="93"/>
      <c r="T275" s="93"/>
      <c r="U275" s="130"/>
      <c r="V275" s="65">
        <f>V271+V272+V273</f>
        <v>5332147</v>
      </c>
      <c r="W275" s="65"/>
      <c r="X275" s="65"/>
      <c r="Y275" s="65"/>
      <c r="Z275" s="65"/>
      <c r="AA275" s="65">
        <f>AA271+AA272+AA273</f>
        <v>1468611</v>
      </c>
      <c r="AB275" s="65"/>
      <c r="AC275" s="65"/>
      <c r="AD275" s="65"/>
      <c r="AE275" s="65"/>
      <c r="AF275" s="65">
        <v>0</v>
      </c>
      <c r="AG275" s="65"/>
      <c r="AH275" s="65"/>
      <c r="AI275" s="65"/>
      <c r="AJ275" s="65">
        <f>AJ271</f>
        <v>644219</v>
      </c>
      <c r="AK275" s="65"/>
      <c r="AL275" s="65"/>
      <c r="AM275" s="65"/>
      <c r="AN275" s="65"/>
      <c r="AO275" s="79">
        <v>100</v>
      </c>
      <c r="AP275" s="79"/>
      <c r="AQ275" s="79"/>
      <c r="AR275" s="79"/>
      <c r="AS275" s="79">
        <v>0</v>
      </c>
      <c r="AT275" s="79"/>
      <c r="AU275" s="79"/>
      <c r="AV275" s="79"/>
      <c r="AW275" s="79"/>
      <c r="AX275" s="79">
        <v>0</v>
      </c>
      <c r="AY275" s="79"/>
      <c r="AZ275" s="79"/>
      <c r="BA275" s="79"/>
      <c r="BB275" s="79">
        <v>0</v>
      </c>
      <c r="BC275" s="79"/>
      <c r="BD275" s="79"/>
      <c r="BE275" s="79"/>
      <c r="BF275" s="79"/>
      <c r="BG275" s="79">
        <v>0</v>
      </c>
      <c r="BH275" s="79"/>
      <c r="BI275" s="79"/>
      <c r="BJ275" s="79"/>
      <c r="BK275" s="79">
        <v>0</v>
      </c>
      <c r="BL275" s="79"/>
      <c r="BM275" s="79"/>
      <c r="BN275" s="79"/>
      <c r="BO275" s="79"/>
      <c r="BP275" s="151">
        <v>0</v>
      </c>
      <c r="BQ275" s="152"/>
      <c r="BR275" s="152"/>
      <c r="BS275" s="153"/>
    </row>
    <row r="276" spans="1:79" s="20" customFormat="1" ht="13" x14ac:dyDescent="0.3"/>
    <row r="277" spans="1:79" s="20" customFormat="1" ht="13" hidden="1" x14ac:dyDescent="0.3"/>
    <row r="278" spans="1:79" s="20" customFormat="1" ht="35.25" customHeight="1" x14ac:dyDescent="0.3">
      <c r="A278" s="135" t="s">
        <v>300</v>
      </c>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row>
    <row r="279" spans="1:79" s="20" customFormat="1" ht="234.5" customHeight="1" x14ac:dyDescent="0.3">
      <c r="A279" s="148" t="s">
        <v>316</v>
      </c>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row>
    <row r="280" spans="1:79" s="20" customFormat="1" ht="14" hidden="1"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row>
    <row r="281" spans="1:79" s="20" customFormat="1" ht="13" hidden="1" x14ac:dyDescent="0.3"/>
    <row r="282" spans="1:79" s="20" customFormat="1" ht="28.5" customHeight="1" x14ac:dyDescent="0.3">
      <c r="A282" s="150" t="s">
        <v>301</v>
      </c>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c r="BI282" s="150"/>
      <c r="BJ282" s="150"/>
      <c r="BK282" s="150"/>
      <c r="BL282" s="150"/>
    </row>
    <row r="283" spans="1:79" s="20" customFormat="1" ht="14.25" customHeight="1" x14ac:dyDescent="0.3">
      <c r="A283" s="135" t="s">
        <v>302</v>
      </c>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row>
    <row r="284" spans="1:79" s="20" customFormat="1" ht="15" customHeight="1" x14ac:dyDescent="0.3">
      <c r="A284" s="136" t="s">
        <v>250</v>
      </c>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row>
    <row r="285" spans="1:79" s="26" customFormat="1" ht="34.5" customHeight="1" x14ac:dyDescent="0.25">
      <c r="A285" s="154" t="s">
        <v>134</v>
      </c>
      <c r="B285" s="154"/>
      <c r="C285" s="154"/>
      <c r="D285" s="154"/>
      <c r="E285" s="154"/>
      <c r="F285" s="154"/>
      <c r="G285" s="77" t="s">
        <v>18</v>
      </c>
      <c r="H285" s="77"/>
      <c r="I285" s="77"/>
      <c r="J285" s="77"/>
      <c r="K285" s="77"/>
      <c r="L285" s="77"/>
      <c r="M285" s="77"/>
      <c r="N285" s="77"/>
      <c r="O285" s="77"/>
      <c r="P285" s="77"/>
      <c r="Q285" s="77"/>
      <c r="R285" s="77"/>
      <c r="S285" s="77"/>
      <c r="T285" s="77" t="s">
        <v>14</v>
      </c>
      <c r="U285" s="77"/>
      <c r="V285" s="77"/>
      <c r="W285" s="77"/>
      <c r="X285" s="77"/>
      <c r="Y285" s="77"/>
      <c r="Z285" s="77" t="s">
        <v>13</v>
      </c>
      <c r="AA285" s="77"/>
      <c r="AB285" s="77"/>
      <c r="AC285" s="77"/>
      <c r="AD285" s="77"/>
      <c r="AE285" s="77" t="s">
        <v>135</v>
      </c>
      <c r="AF285" s="77"/>
      <c r="AG285" s="77"/>
      <c r="AH285" s="77"/>
      <c r="AI285" s="77"/>
      <c r="AJ285" s="77"/>
      <c r="AK285" s="77" t="s">
        <v>136</v>
      </c>
      <c r="AL285" s="77"/>
      <c r="AM285" s="77"/>
      <c r="AN285" s="77"/>
      <c r="AO285" s="77"/>
      <c r="AP285" s="77"/>
      <c r="AQ285" s="77" t="s">
        <v>137</v>
      </c>
      <c r="AR285" s="77"/>
      <c r="AS285" s="77"/>
      <c r="AT285" s="77"/>
      <c r="AU285" s="77"/>
      <c r="AV285" s="77"/>
      <c r="AW285" s="77" t="s">
        <v>97</v>
      </c>
      <c r="AX285" s="77"/>
      <c r="AY285" s="77"/>
      <c r="AZ285" s="77"/>
      <c r="BA285" s="77"/>
      <c r="BB285" s="77"/>
      <c r="BC285" s="77"/>
      <c r="BD285" s="77"/>
      <c r="BE285" s="77"/>
      <c r="BF285" s="77"/>
      <c r="BG285" s="77" t="s">
        <v>138</v>
      </c>
      <c r="BH285" s="77"/>
      <c r="BI285" s="77"/>
      <c r="BJ285" s="77"/>
      <c r="BK285" s="77"/>
      <c r="BL285" s="77"/>
    </row>
    <row r="286" spans="1:79" s="26" customFormat="1" ht="26.5" customHeight="1" x14ac:dyDescent="0.25">
      <c r="A286" s="154"/>
      <c r="B286" s="154"/>
      <c r="C286" s="154"/>
      <c r="D286" s="154"/>
      <c r="E286" s="154"/>
      <c r="F286" s="154"/>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t="s">
        <v>16</v>
      </c>
      <c r="AX286" s="77"/>
      <c r="AY286" s="77"/>
      <c r="AZ286" s="77"/>
      <c r="BA286" s="77"/>
      <c r="BB286" s="77" t="s">
        <v>15</v>
      </c>
      <c r="BC286" s="77"/>
      <c r="BD286" s="77"/>
      <c r="BE286" s="77"/>
      <c r="BF286" s="77"/>
      <c r="BG286" s="77"/>
      <c r="BH286" s="77"/>
      <c r="BI286" s="77"/>
      <c r="BJ286" s="77"/>
      <c r="BK286" s="77"/>
      <c r="BL286" s="77"/>
    </row>
    <row r="287" spans="1:79" s="25" customFormat="1" ht="15" customHeight="1" x14ac:dyDescent="0.25">
      <c r="A287" s="73">
        <v>1</v>
      </c>
      <c r="B287" s="73"/>
      <c r="C287" s="73"/>
      <c r="D287" s="73"/>
      <c r="E287" s="73"/>
      <c r="F287" s="73"/>
      <c r="G287" s="73">
        <v>2</v>
      </c>
      <c r="H287" s="73"/>
      <c r="I287" s="73"/>
      <c r="J287" s="73"/>
      <c r="K287" s="73"/>
      <c r="L287" s="73"/>
      <c r="M287" s="73"/>
      <c r="N287" s="73"/>
      <c r="O287" s="73"/>
      <c r="P287" s="73"/>
      <c r="Q287" s="73"/>
      <c r="R287" s="73"/>
      <c r="S287" s="73"/>
      <c r="T287" s="73">
        <v>3</v>
      </c>
      <c r="U287" s="73"/>
      <c r="V287" s="73"/>
      <c r="W287" s="73"/>
      <c r="X287" s="73"/>
      <c r="Y287" s="73"/>
      <c r="Z287" s="73">
        <v>4</v>
      </c>
      <c r="AA287" s="73"/>
      <c r="AB287" s="73"/>
      <c r="AC287" s="73"/>
      <c r="AD287" s="73"/>
      <c r="AE287" s="73">
        <v>5</v>
      </c>
      <c r="AF287" s="73"/>
      <c r="AG287" s="73"/>
      <c r="AH287" s="73"/>
      <c r="AI287" s="73"/>
      <c r="AJ287" s="73"/>
      <c r="AK287" s="73">
        <v>6</v>
      </c>
      <c r="AL287" s="73"/>
      <c r="AM287" s="73"/>
      <c r="AN287" s="73"/>
      <c r="AO287" s="73"/>
      <c r="AP287" s="73"/>
      <c r="AQ287" s="73">
        <v>7</v>
      </c>
      <c r="AR287" s="73"/>
      <c r="AS287" s="73"/>
      <c r="AT287" s="73"/>
      <c r="AU287" s="73"/>
      <c r="AV287" s="73"/>
      <c r="AW287" s="73">
        <v>8</v>
      </c>
      <c r="AX287" s="73"/>
      <c r="AY287" s="73"/>
      <c r="AZ287" s="73"/>
      <c r="BA287" s="73"/>
      <c r="BB287" s="73">
        <v>9</v>
      </c>
      <c r="BC287" s="73"/>
      <c r="BD287" s="73"/>
      <c r="BE287" s="73"/>
      <c r="BF287" s="73"/>
      <c r="BG287" s="73">
        <v>10</v>
      </c>
      <c r="BH287" s="73"/>
      <c r="BI287" s="73"/>
      <c r="BJ287" s="73"/>
      <c r="BK287" s="73"/>
      <c r="BL287" s="73"/>
    </row>
    <row r="288" spans="1:79" s="20" customFormat="1" ht="12" hidden="1" customHeight="1" x14ac:dyDescent="0.3">
      <c r="A288" s="67" t="s">
        <v>63</v>
      </c>
      <c r="B288" s="67"/>
      <c r="C288" s="67"/>
      <c r="D288" s="67"/>
      <c r="E288" s="67"/>
      <c r="F288" s="67"/>
      <c r="G288" s="60" t="s">
        <v>56</v>
      </c>
      <c r="H288" s="60"/>
      <c r="I288" s="60"/>
      <c r="J288" s="60"/>
      <c r="K288" s="60"/>
      <c r="L288" s="60"/>
      <c r="M288" s="60"/>
      <c r="N288" s="60"/>
      <c r="O288" s="60"/>
      <c r="P288" s="60"/>
      <c r="Q288" s="60"/>
      <c r="R288" s="60"/>
      <c r="S288" s="60"/>
      <c r="T288" s="72" t="s">
        <v>79</v>
      </c>
      <c r="U288" s="72"/>
      <c r="V288" s="72"/>
      <c r="W288" s="72"/>
      <c r="X288" s="72"/>
      <c r="Y288" s="72"/>
      <c r="Z288" s="72" t="s">
        <v>80</v>
      </c>
      <c r="AA288" s="72"/>
      <c r="AB288" s="72"/>
      <c r="AC288" s="72"/>
      <c r="AD288" s="72"/>
      <c r="AE288" s="72" t="s">
        <v>81</v>
      </c>
      <c r="AF288" s="72"/>
      <c r="AG288" s="72"/>
      <c r="AH288" s="72"/>
      <c r="AI288" s="72"/>
      <c r="AJ288" s="72"/>
      <c r="AK288" s="72" t="s">
        <v>82</v>
      </c>
      <c r="AL288" s="72"/>
      <c r="AM288" s="72"/>
      <c r="AN288" s="72"/>
      <c r="AO288" s="72"/>
      <c r="AP288" s="72"/>
      <c r="AQ288" s="88" t="s">
        <v>98</v>
      </c>
      <c r="AR288" s="72"/>
      <c r="AS288" s="72"/>
      <c r="AT288" s="72"/>
      <c r="AU288" s="72"/>
      <c r="AV288" s="72"/>
      <c r="AW288" s="72" t="s">
        <v>83</v>
      </c>
      <c r="AX288" s="72"/>
      <c r="AY288" s="72"/>
      <c r="AZ288" s="72"/>
      <c r="BA288" s="72"/>
      <c r="BB288" s="72" t="s">
        <v>84</v>
      </c>
      <c r="BC288" s="72"/>
      <c r="BD288" s="72"/>
      <c r="BE288" s="72"/>
      <c r="BF288" s="72"/>
      <c r="BG288" s="88" t="s">
        <v>99</v>
      </c>
      <c r="BH288" s="72"/>
      <c r="BI288" s="72"/>
      <c r="BJ288" s="72"/>
      <c r="BK288" s="72"/>
      <c r="BL288" s="72"/>
      <c r="CA288" s="20" t="s">
        <v>49</v>
      </c>
    </row>
    <row r="289" spans="1:79" s="21" customFormat="1" ht="12.75" customHeight="1" x14ac:dyDescent="0.25">
      <c r="A289" s="67">
        <v>2111</v>
      </c>
      <c r="B289" s="67"/>
      <c r="C289" s="67"/>
      <c r="D289" s="67"/>
      <c r="E289" s="67"/>
      <c r="F289" s="67"/>
      <c r="G289" s="74" t="s">
        <v>178</v>
      </c>
      <c r="H289" s="75"/>
      <c r="I289" s="75"/>
      <c r="J289" s="75"/>
      <c r="K289" s="75"/>
      <c r="L289" s="75"/>
      <c r="M289" s="75"/>
      <c r="N289" s="75"/>
      <c r="O289" s="75"/>
      <c r="P289" s="75"/>
      <c r="Q289" s="75"/>
      <c r="R289" s="75"/>
      <c r="S289" s="76"/>
      <c r="T289" s="68">
        <v>3152742</v>
      </c>
      <c r="U289" s="68"/>
      <c r="V289" s="68"/>
      <c r="W289" s="68"/>
      <c r="X289" s="68"/>
      <c r="Y289" s="68"/>
      <c r="Z289" s="68">
        <v>3150749</v>
      </c>
      <c r="AA289" s="68"/>
      <c r="AB289" s="68"/>
      <c r="AC289" s="68"/>
      <c r="AD289" s="68"/>
      <c r="AE289" s="68">
        <v>0</v>
      </c>
      <c r="AF289" s="68"/>
      <c r="AG289" s="68"/>
      <c r="AH289" s="68"/>
      <c r="AI289" s="68"/>
      <c r="AJ289" s="68"/>
      <c r="AK289" s="68">
        <v>0</v>
      </c>
      <c r="AL289" s="68"/>
      <c r="AM289" s="68"/>
      <c r="AN289" s="68"/>
      <c r="AO289" s="68"/>
      <c r="AP289" s="68"/>
      <c r="AQ289" s="68">
        <f t="shared" ref="AQ289:AQ298" si="47">IF(ISNUMBER(AK289),AK289,0)-IF(ISNUMBER(AE289),AE289,0)</f>
        <v>0</v>
      </c>
      <c r="AR289" s="68"/>
      <c r="AS289" s="68"/>
      <c r="AT289" s="68"/>
      <c r="AU289" s="68"/>
      <c r="AV289" s="68"/>
      <c r="AW289" s="68">
        <v>0</v>
      </c>
      <c r="AX289" s="68"/>
      <c r="AY289" s="68"/>
      <c r="AZ289" s="68"/>
      <c r="BA289" s="68"/>
      <c r="BB289" s="68">
        <v>0</v>
      </c>
      <c r="BC289" s="68"/>
      <c r="BD289" s="68"/>
      <c r="BE289" s="68"/>
      <c r="BF289" s="68"/>
      <c r="BG289" s="68">
        <f t="shared" ref="BG289:BG296" si="48">IF(ISNUMBER(Z289),Z289,0)+IF(ISNUMBER(AK289),AK289,0)</f>
        <v>3150749</v>
      </c>
      <c r="BH289" s="68"/>
      <c r="BI289" s="68"/>
      <c r="BJ289" s="68"/>
      <c r="BK289" s="68"/>
      <c r="BL289" s="68"/>
      <c r="CA289" s="21" t="s">
        <v>50</v>
      </c>
    </row>
    <row r="290" spans="1:79" s="21" customFormat="1" ht="12.75" customHeight="1" x14ac:dyDescent="0.25">
      <c r="A290" s="67">
        <v>2120</v>
      </c>
      <c r="B290" s="67"/>
      <c r="C290" s="67"/>
      <c r="D290" s="67"/>
      <c r="E290" s="67"/>
      <c r="F290" s="67"/>
      <c r="G290" s="74" t="s">
        <v>179</v>
      </c>
      <c r="H290" s="75"/>
      <c r="I290" s="75"/>
      <c r="J290" s="75"/>
      <c r="K290" s="75"/>
      <c r="L290" s="75"/>
      <c r="M290" s="75"/>
      <c r="N290" s="75"/>
      <c r="O290" s="75"/>
      <c r="P290" s="75"/>
      <c r="Q290" s="75"/>
      <c r="R290" s="75"/>
      <c r="S290" s="76"/>
      <c r="T290" s="68">
        <v>717319</v>
      </c>
      <c r="U290" s="68"/>
      <c r="V290" s="68"/>
      <c r="W290" s="68"/>
      <c r="X290" s="68"/>
      <c r="Y290" s="68"/>
      <c r="Z290" s="68">
        <v>715071</v>
      </c>
      <c r="AA290" s="68"/>
      <c r="AB290" s="68"/>
      <c r="AC290" s="68"/>
      <c r="AD290" s="68"/>
      <c r="AE290" s="68">
        <v>0</v>
      </c>
      <c r="AF290" s="68"/>
      <c r="AG290" s="68"/>
      <c r="AH290" s="68"/>
      <c r="AI290" s="68"/>
      <c r="AJ290" s="68"/>
      <c r="AK290" s="68">
        <v>0</v>
      </c>
      <c r="AL290" s="68"/>
      <c r="AM290" s="68"/>
      <c r="AN290" s="68"/>
      <c r="AO290" s="68"/>
      <c r="AP290" s="68"/>
      <c r="AQ290" s="68">
        <f t="shared" si="47"/>
        <v>0</v>
      </c>
      <c r="AR290" s="68"/>
      <c r="AS290" s="68"/>
      <c r="AT290" s="68"/>
      <c r="AU290" s="68"/>
      <c r="AV290" s="68"/>
      <c r="AW290" s="68">
        <v>0</v>
      </c>
      <c r="AX290" s="68"/>
      <c r="AY290" s="68"/>
      <c r="AZ290" s="68"/>
      <c r="BA290" s="68"/>
      <c r="BB290" s="68">
        <v>0</v>
      </c>
      <c r="BC290" s="68"/>
      <c r="BD290" s="68"/>
      <c r="BE290" s="68"/>
      <c r="BF290" s="68"/>
      <c r="BG290" s="68">
        <f t="shared" si="48"/>
        <v>715071</v>
      </c>
      <c r="BH290" s="68"/>
      <c r="BI290" s="68"/>
      <c r="BJ290" s="68"/>
      <c r="BK290" s="68"/>
      <c r="BL290" s="68"/>
    </row>
    <row r="291" spans="1:79" s="21" customFormat="1" ht="25" customHeight="1" x14ac:dyDescent="0.25">
      <c r="A291" s="67">
        <v>2210</v>
      </c>
      <c r="B291" s="67"/>
      <c r="C291" s="67"/>
      <c r="D291" s="67"/>
      <c r="E291" s="67"/>
      <c r="F291" s="67"/>
      <c r="G291" s="74" t="s">
        <v>180</v>
      </c>
      <c r="H291" s="75"/>
      <c r="I291" s="75"/>
      <c r="J291" s="75"/>
      <c r="K291" s="75"/>
      <c r="L291" s="75"/>
      <c r="M291" s="75"/>
      <c r="N291" s="75"/>
      <c r="O291" s="75"/>
      <c r="P291" s="75"/>
      <c r="Q291" s="75"/>
      <c r="R291" s="75"/>
      <c r="S291" s="76"/>
      <c r="T291" s="68">
        <v>444091</v>
      </c>
      <c r="U291" s="68"/>
      <c r="V291" s="68"/>
      <c r="W291" s="68"/>
      <c r="X291" s="68"/>
      <c r="Y291" s="68"/>
      <c r="Z291" s="68">
        <v>267405</v>
      </c>
      <c r="AA291" s="68"/>
      <c r="AB291" s="68"/>
      <c r="AC291" s="68"/>
      <c r="AD291" s="68"/>
      <c r="AE291" s="68">
        <v>0</v>
      </c>
      <c r="AF291" s="68"/>
      <c r="AG291" s="68"/>
      <c r="AH291" s="68"/>
      <c r="AI291" s="68"/>
      <c r="AJ291" s="68"/>
      <c r="AK291" s="68">
        <v>0</v>
      </c>
      <c r="AL291" s="68"/>
      <c r="AM291" s="68"/>
      <c r="AN291" s="68"/>
      <c r="AO291" s="68"/>
      <c r="AP291" s="68"/>
      <c r="AQ291" s="68">
        <f t="shared" si="47"/>
        <v>0</v>
      </c>
      <c r="AR291" s="68"/>
      <c r="AS291" s="68"/>
      <c r="AT291" s="68"/>
      <c r="AU291" s="68"/>
      <c r="AV291" s="68"/>
      <c r="AW291" s="68">
        <v>0</v>
      </c>
      <c r="AX291" s="68"/>
      <c r="AY291" s="68"/>
      <c r="AZ291" s="68"/>
      <c r="BA291" s="68"/>
      <c r="BB291" s="68">
        <v>0</v>
      </c>
      <c r="BC291" s="68"/>
      <c r="BD291" s="68"/>
      <c r="BE291" s="68"/>
      <c r="BF291" s="68"/>
      <c r="BG291" s="68">
        <f t="shared" si="48"/>
        <v>267405</v>
      </c>
      <c r="BH291" s="68"/>
      <c r="BI291" s="68"/>
      <c r="BJ291" s="68"/>
      <c r="BK291" s="68"/>
      <c r="BL291" s="68"/>
    </row>
    <row r="292" spans="1:79" s="21" customFormat="1" ht="12.75" customHeight="1" x14ac:dyDescent="0.25">
      <c r="A292" s="67">
        <v>2240</v>
      </c>
      <c r="B292" s="67"/>
      <c r="C292" s="67"/>
      <c r="D292" s="67"/>
      <c r="E292" s="67"/>
      <c r="F292" s="67"/>
      <c r="G292" s="74" t="s">
        <v>181</v>
      </c>
      <c r="H292" s="75"/>
      <c r="I292" s="75"/>
      <c r="J292" s="75"/>
      <c r="K292" s="75"/>
      <c r="L292" s="75"/>
      <c r="M292" s="75"/>
      <c r="N292" s="75"/>
      <c r="O292" s="75"/>
      <c r="P292" s="75"/>
      <c r="Q292" s="75"/>
      <c r="R292" s="75"/>
      <c r="S292" s="76"/>
      <c r="T292" s="68">
        <v>338770</v>
      </c>
      <c r="U292" s="68"/>
      <c r="V292" s="68"/>
      <c r="W292" s="68"/>
      <c r="X292" s="68"/>
      <c r="Y292" s="68"/>
      <c r="Z292" s="68">
        <v>324900</v>
      </c>
      <c r="AA292" s="68"/>
      <c r="AB292" s="68"/>
      <c r="AC292" s="68"/>
      <c r="AD292" s="68"/>
      <c r="AE292" s="68">
        <v>1300</v>
      </c>
      <c r="AF292" s="68"/>
      <c r="AG292" s="68"/>
      <c r="AH292" s="68"/>
      <c r="AI292" s="68"/>
      <c r="AJ292" s="68"/>
      <c r="AK292" s="68"/>
      <c r="AL292" s="68"/>
      <c r="AM292" s="68"/>
      <c r="AN292" s="68"/>
      <c r="AO292" s="68"/>
      <c r="AP292" s="68"/>
      <c r="AQ292" s="68">
        <f t="shared" ref="AQ292" si="49">IF(ISNUMBER(AK292),AK292,0)-IF(ISNUMBER(AE292),AE292,0)</f>
        <v>-1300</v>
      </c>
      <c r="AR292" s="68"/>
      <c r="AS292" s="68"/>
      <c r="AT292" s="68"/>
      <c r="AU292" s="68"/>
      <c r="AV292" s="68"/>
      <c r="AW292" s="68">
        <v>-1300</v>
      </c>
      <c r="AX292" s="68"/>
      <c r="AY292" s="68"/>
      <c r="AZ292" s="68"/>
      <c r="BA292" s="68"/>
      <c r="BB292" s="68">
        <v>0</v>
      </c>
      <c r="BC292" s="68"/>
      <c r="BD292" s="68"/>
      <c r="BE292" s="68"/>
      <c r="BF292" s="68"/>
      <c r="BG292" s="68">
        <f t="shared" si="48"/>
        <v>324900</v>
      </c>
      <c r="BH292" s="68"/>
      <c r="BI292" s="68"/>
      <c r="BJ292" s="68"/>
      <c r="BK292" s="68"/>
      <c r="BL292" s="68"/>
    </row>
    <row r="293" spans="1:79" s="21" customFormat="1" ht="12.75" customHeight="1" x14ac:dyDescent="0.25">
      <c r="A293" s="67">
        <v>2271</v>
      </c>
      <c r="B293" s="67"/>
      <c r="C293" s="67"/>
      <c r="D293" s="67"/>
      <c r="E293" s="67"/>
      <c r="F293" s="67"/>
      <c r="G293" s="74" t="s">
        <v>182</v>
      </c>
      <c r="H293" s="75"/>
      <c r="I293" s="75"/>
      <c r="J293" s="75"/>
      <c r="K293" s="75"/>
      <c r="L293" s="75"/>
      <c r="M293" s="75"/>
      <c r="N293" s="75"/>
      <c r="O293" s="75"/>
      <c r="P293" s="75"/>
      <c r="Q293" s="75"/>
      <c r="R293" s="75"/>
      <c r="S293" s="76"/>
      <c r="T293" s="68">
        <v>628430</v>
      </c>
      <c r="U293" s="68"/>
      <c r="V293" s="68"/>
      <c r="W293" s="68"/>
      <c r="X293" s="68"/>
      <c r="Y293" s="68"/>
      <c r="Z293" s="68">
        <v>460255</v>
      </c>
      <c r="AA293" s="68"/>
      <c r="AB293" s="68"/>
      <c r="AC293" s="68"/>
      <c r="AD293" s="68"/>
      <c r="AE293" s="68">
        <v>0</v>
      </c>
      <c r="AF293" s="68"/>
      <c r="AG293" s="68"/>
      <c r="AH293" s="68"/>
      <c r="AI293" s="68"/>
      <c r="AJ293" s="68"/>
      <c r="AK293" s="68">
        <v>0</v>
      </c>
      <c r="AL293" s="68"/>
      <c r="AM293" s="68"/>
      <c r="AN293" s="68"/>
      <c r="AO293" s="68"/>
      <c r="AP293" s="68"/>
      <c r="AQ293" s="68">
        <f t="shared" si="47"/>
        <v>0</v>
      </c>
      <c r="AR293" s="68"/>
      <c r="AS293" s="68"/>
      <c r="AT293" s="68"/>
      <c r="AU293" s="68"/>
      <c r="AV293" s="68"/>
      <c r="AW293" s="68">
        <v>0</v>
      </c>
      <c r="AX293" s="68"/>
      <c r="AY293" s="68"/>
      <c r="AZ293" s="68"/>
      <c r="BA293" s="68"/>
      <c r="BB293" s="68">
        <v>0</v>
      </c>
      <c r="BC293" s="68"/>
      <c r="BD293" s="68"/>
      <c r="BE293" s="68"/>
      <c r="BF293" s="68"/>
      <c r="BG293" s="68">
        <f t="shared" si="48"/>
        <v>460255</v>
      </c>
      <c r="BH293" s="68"/>
      <c r="BI293" s="68"/>
      <c r="BJ293" s="68"/>
      <c r="BK293" s="68"/>
      <c r="BL293" s="68"/>
    </row>
    <row r="294" spans="1:79" s="21" customFormat="1" ht="25" customHeight="1" x14ac:dyDescent="0.25">
      <c r="A294" s="67">
        <v>2272</v>
      </c>
      <c r="B294" s="67"/>
      <c r="C294" s="67"/>
      <c r="D294" s="67"/>
      <c r="E294" s="67"/>
      <c r="F294" s="67"/>
      <c r="G294" s="74" t="s">
        <v>183</v>
      </c>
      <c r="H294" s="75"/>
      <c r="I294" s="75"/>
      <c r="J294" s="75"/>
      <c r="K294" s="75"/>
      <c r="L294" s="75"/>
      <c r="M294" s="75"/>
      <c r="N294" s="75"/>
      <c r="O294" s="75"/>
      <c r="P294" s="75"/>
      <c r="Q294" s="75"/>
      <c r="R294" s="75"/>
      <c r="S294" s="76"/>
      <c r="T294" s="68">
        <v>7726</v>
      </c>
      <c r="U294" s="68"/>
      <c r="V294" s="68"/>
      <c r="W294" s="68"/>
      <c r="X294" s="68"/>
      <c r="Y294" s="68"/>
      <c r="Z294" s="68">
        <v>6336</v>
      </c>
      <c r="AA294" s="68"/>
      <c r="AB294" s="68"/>
      <c r="AC294" s="68"/>
      <c r="AD294" s="68"/>
      <c r="AE294" s="68">
        <v>0</v>
      </c>
      <c r="AF294" s="68"/>
      <c r="AG294" s="68"/>
      <c r="AH294" s="68"/>
      <c r="AI294" s="68"/>
      <c r="AJ294" s="68"/>
      <c r="AK294" s="68">
        <v>0</v>
      </c>
      <c r="AL294" s="68"/>
      <c r="AM294" s="68"/>
      <c r="AN294" s="68"/>
      <c r="AO294" s="68"/>
      <c r="AP294" s="68"/>
      <c r="AQ294" s="68">
        <f t="shared" si="47"/>
        <v>0</v>
      </c>
      <c r="AR294" s="68"/>
      <c r="AS294" s="68"/>
      <c r="AT294" s="68"/>
      <c r="AU294" s="68"/>
      <c r="AV294" s="68"/>
      <c r="AW294" s="68">
        <v>0</v>
      </c>
      <c r="AX294" s="68"/>
      <c r="AY294" s="68"/>
      <c r="AZ294" s="68"/>
      <c r="BA294" s="68"/>
      <c r="BB294" s="68">
        <v>0</v>
      </c>
      <c r="BC294" s="68"/>
      <c r="BD294" s="68"/>
      <c r="BE294" s="68"/>
      <c r="BF294" s="68"/>
      <c r="BG294" s="68">
        <f t="shared" si="48"/>
        <v>6336</v>
      </c>
      <c r="BH294" s="68"/>
      <c r="BI294" s="68"/>
      <c r="BJ294" s="68"/>
      <c r="BK294" s="68"/>
      <c r="BL294" s="68"/>
    </row>
    <row r="295" spans="1:79" s="21" customFormat="1" ht="12.75" customHeight="1" x14ac:dyDescent="0.25">
      <c r="A295" s="67">
        <v>2273</v>
      </c>
      <c r="B295" s="67"/>
      <c r="C295" s="67"/>
      <c r="D295" s="67"/>
      <c r="E295" s="67"/>
      <c r="F295" s="67"/>
      <c r="G295" s="74" t="s">
        <v>184</v>
      </c>
      <c r="H295" s="75"/>
      <c r="I295" s="75"/>
      <c r="J295" s="75"/>
      <c r="K295" s="75"/>
      <c r="L295" s="75"/>
      <c r="M295" s="75"/>
      <c r="N295" s="75"/>
      <c r="O295" s="75"/>
      <c r="P295" s="75"/>
      <c r="Q295" s="75"/>
      <c r="R295" s="75"/>
      <c r="S295" s="76"/>
      <c r="T295" s="68">
        <v>230000</v>
      </c>
      <c r="U295" s="68"/>
      <c r="V295" s="68"/>
      <c r="W295" s="68"/>
      <c r="X295" s="68"/>
      <c r="Y295" s="68"/>
      <c r="Z295" s="68">
        <v>146953</v>
      </c>
      <c r="AA295" s="68"/>
      <c r="AB295" s="68"/>
      <c r="AC295" s="68"/>
      <c r="AD295" s="68"/>
      <c r="AE295" s="68">
        <v>0</v>
      </c>
      <c r="AF295" s="68"/>
      <c r="AG295" s="68"/>
      <c r="AH295" s="68"/>
      <c r="AI295" s="68"/>
      <c r="AJ295" s="68"/>
      <c r="AK295" s="68">
        <v>0</v>
      </c>
      <c r="AL295" s="68"/>
      <c r="AM295" s="68"/>
      <c r="AN295" s="68"/>
      <c r="AO295" s="68"/>
      <c r="AP295" s="68"/>
      <c r="AQ295" s="68">
        <f t="shared" si="47"/>
        <v>0</v>
      </c>
      <c r="AR295" s="68"/>
      <c r="AS295" s="68"/>
      <c r="AT295" s="68"/>
      <c r="AU295" s="68"/>
      <c r="AV295" s="68"/>
      <c r="AW295" s="68">
        <v>0</v>
      </c>
      <c r="AX295" s="68"/>
      <c r="AY295" s="68"/>
      <c r="AZ295" s="68"/>
      <c r="BA295" s="68"/>
      <c r="BB295" s="68">
        <v>0</v>
      </c>
      <c r="BC295" s="68"/>
      <c r="BD295" s="68"/>
      <c r="BE295" s="68"/>
      <c r="BF295" s="68"/>
      <c r="BG295" s="68">
        <f t="shared" si="48"/>
        <v>146953</v>
      </c>
      <c r="BH295" s="68"/>
      <c r="BI295" s="68"/>
      <c r="BJ295" s="68"/>
      <c r="BK295" s="68"/>
      <c r="BL295" s="68"/>
    </row>
    <row r="296" spans="1:79" s="21" customFormat="1" ht="24.5" customHeight="1" x14ac:dyDescent="0.25">
      <c r="A296" s="67">
        <v>2275</v>
      </c>
      <c r="B296" s="67"/>
      <c r="C296" s="67"/>
      <c r="D296" s="67"/>
      <c r="E296" s="67"/>
      <c r="F296" s="67"/>
      <c r="G296" s="74" t="s">
        <v>185</v>
      </c>
      <c r="H296" s="75"/>
      <c r="I296" s="75"/>
      <c r="J296" s="75"/>
      <c r="K296" s="75"/>
      <c r="L296" s="75"/>
      <c r="M296" s="75"/>
      <c r="N296" s="75"/>
      <c r="O296" s="75"/>
      <c r="P296" s="75"/>
      <c r="Q296" s="75"/>
      <c r="R296" s="75"/>
      <c r="S296" s="76"/>
      <c r="T296" s="68">
        <v>3090</v>
      </c>
      <c r="U296" s="68"/>
      <c r="V296" s="68"/>
      <c r="W296" s="68"/>
      <c r="X296" s="68"/>
      <c r="Y296" s="68"/>
      <c r="Z296" s="68">
        <v>2050</v>
      </c>
      <c r="AA296" s="68"/>
      <c r="AB296" s="68"/>
      <c r="AC296" s="68"/>
      <c r="AD296" s="68"/>
      <c r="AE296" s="68">
        <v>0</v>
      </c>
      <c r="AF296" s="68"/>
      <c r="AG296" s="68"/>
      <c r="AH296" s="68"/>
      <c r="AI296" s="68"/>
      <c r="AJ296" s="68"/>
      <c r="AK296" s="68">
        <v>0</v>
      </c>
      <c r="AL296" s="68"/>
      <c r="AM296" s="68"/>
      <c r="AN296" s="68"/>
      <c r="AO296" s="68"/>
      <c r="AP296" s="68"/>
      <c r="AQ296" s="68">
        <f t="shared" si="47"/>
        <v>0</v>
      </c>
      <c r="AR296" s="68"/>
      <c r="AS296" s="68"/>
      <c r="AT296" s="68"/>
      <c r="AU296" s="68"/>
      <c r="AV296" s="68"/>
      <c r="AW296" s="68">
        <v>0</v>
      </c>
      <c r="AX296" s="68"/>
      <c r="AY296" s="68"/>
      <c r="AZ296" s="68"/>
      <c r="BA296" s="68"/>
      <c r="BB296" s="68">
        <v>0</v>
      </c>
      <c r="BC296" s="68"/>
      <c r="BD296" s="68"/>
      <c r="BE296" s="68"/>
      <c r="BF296" s="68"/>
      <c r="BG296" s="68">
        <f t="shared" si="48"/>
        <v>2050</v>
      </c>
      <c r="BH296" s="68"/>
      <c r="BI296" s="68"/>
      <c r="BJ296" s="68"/>
      <c r="BK296" s="68"/>
      <c r="BL296" s="68"/>
    </row>
    <row r="297" spans="1:79" s="21" customFormat="1" ht="29" customHeight="1" x14ac:dyDescent="0.25">
      <c r="A297" s="46">
        <v>2282</v>
      </c>
      <c r="B297" s="47"/>
      <c r="C297" s="47"/>
      <c r="D297" s="47"/>
      <c r="E297" s="47"/>
      <c r="F297" s="48"/>
      <c r="G297" s="74" t="s">
        <v>315</v>
      </c>
      <c r="H297" s="75"/>
      <c r="I297" s="75"/>
      <c r="J297" s="75"/>
      <c r="K297" s="75"/>
      <c r="L297" s="75"/>
      <c r="M297" s="75"/>
      <c r="N297" s="75"/>
      <c r="O297" s="75"/>
      <c r="P297" s="75"/>
      <c r="Q297" s="75"/>
      <c r="R297" s="75"/>
      <c r="S297" s="76"/>
      <c r="T297" s="52">
        <v>5000</v>
      </c>
      <c r="U297" s="53"/>
      <c r="V297" s="53"/>
      <c r="W297" s="53"/>
      <c r="X297" s="53"/>
      <c r="Y297" s="54"/>
      <c r="Z297" s="52">
        <v>1918</v>
      </c>
      <c r="AA297" s="53"/>
      <c r="AB297" s="54"/>
      <c r="AC297" s="42"/>
      <c r="AD297" s="42"/>
      <c r="AE297" s="52">
        <v>0</v>
      </c>
      <c r="AF297" s="53"/>
      <c r="AG297" s="53"/>
      <c r="AH297" s="53"/>
      <c r="AI297" s="53"/>
      <c r="AJ297" s="54"/>
      <c r="AK297" s="42"/>
      <c r="AL297" s="52">
        <v>0</v>
      </c>
      <c r="AM297" s="53"/>
      <c r="AN297" s="53"/>
      <c r="AO297" s="53"/>
      <c r="AP297" s="54"/>
      <c r="AQ297" s="52">
        <v>0</v>
      </c>
      <c r="AR297" s="53"/>
      <c r="AS297" s="53"/>
      <c r="AT297" s="53"/>
      <c r="AU297" s="53"/>
      <c r="AV297" s="54"/>
      <c r="AW297" s="52">
        <v>0</v>
      </c>
      <c r="AX297" s="53"/>
      <c r="AY297" s="53"/>
      <c r="AZ297" s="53"/>
      <c r="BA297" s="54"/>
      <c r="BB297" s="52">
        <v>0</v>
      </c>
      <c r="BC297" s="53"/>
      <c r="BD297" s="53"/>
      <c r="BE297" s="53"/>
      <c r="BF297" s="54"/>
      <c r="BG297" s="52">
        <v>1918</v>
      </c>
      <c r="BH297" s="53"/>
      <c r="BI297" s="53"/>
      <c r="BJ297" s="53"/>
      <c r="BK297" s="53"/>
      <c r="BL297" s="54"/>
    </row>
    <row r="298" spans="1:79" s="22" customFormat="1" ht="11.5" customHeight="1" x14ac:dyDescent="0.25">
      <c r="A298" s="61"/>
      <c r="B298" s="61"/>
      <c r="C298" s="61"/>
      <c r="D298" s="61"/>
      <c r="E298" s="61"/>
      <c r="F298" s="61"/>
      <c r="G298" s="62" t="s">
        <v>146</v>
      </c>
      <c r="H298" s="63"/>
      <c r="I298" s="63"/>
      <c r="J298" s="63"/>
      <c r="K298" s="63"/>
      <c r="L298" s="63"/>
      <c r="M298" s="63"/>
      <c r="N298" s="63"/>
      <c r="O298" s="63"/>
      <c r="P298" s="63"/>
      <c r="Q298" s="63"/>
      <c r="R298" s="63"/>
      <c r="S298" s="64"/>
      <c r="T298" s="120">
        <v>5527168</v>
      </c>
      <c r="U298" s="121"/>
      <c r="V298" s="121"/>
      <c r="W298" s="121"/>
      <c r="X298" s="121"/>
      <c r="Y298" s="122"/>
      <c r="Z298" s="120">
        <v>5075638</v>
      </c>
      <c r="AA298" s="121"/>
      <c r="AB298" s="121"/>
      <c r="AC298" s="121"/>
      <c r="AD298" s="122"/>
      <c r="AE298" s="120">
        <v>1300</v>
      </c>
      <c r="AF298" s="121"/>
      <c r="AG298" s="121"/>
      <c r="AH298" s="121"/>
      <c r="AI298" s="121"/>
      <c r="AJ298" s="122"/>
      <c r="AK298" s="120">
        <f>AK292</f>
        <v>0</v>
      </c>
      <c r="AL298" s="121"/>
      <c r="AM298" s="121"/>
      <c r="AN298" s="121"/>
      <c r="AO298" s="121"/>
      <c r="AP298" s="122"/>
      <c r="AQ298" s="120">
        <f t="shared" si="47"/>
        <v>-1300</v>
      </c>
      <c r="AR298" s="121"/>
      <c r="AS298" s="121"/>
      <c r="AT298" s="121"/>
      <c r="AU298" s="121"/>
      <c r="AV298" s="122"/>
      <c r="AW298" s="120">
        <f>AW292</f>
        <v>-1300</v>
      </c>
      <c r="AX298" s="121"/>
      <c r="AY298" s="121"/>
      <c r="AZ298" s="121"/>
      <c r="BA298" s="122"/>
      <c r="BB298" s="120">
        <v>0</v>
      </c>
      <c r="BC298" s="121"/>
      <c r="BD298" s="121"/>
      <c r="BE298" s="121"/>
      <c r="BF298" s="122"/>
      <c r="BG298" s="120">
        <v>5075638</v>
      </c>
      <c r="BH298" s="121"/>
      <c r="BI298" s="121"/>
      <c r="BJ298" s="121"/>
      <c r="BK298" s="121"/>
      <c r="BL298" s="122"/>
    </row>
    <row r="299" spans="1:79" s="20" customFormat="1" ht="13" x14ac:dyDescent="0.3"/>
    <row r="300" spans="1:79" s="20" customFormat="1" ht="14" customHeight="1" x14ac:dyDescent="0.3">
      <c r="A300" s="135" t="s">
        <v>303</v>
      </c>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c r="BI300" s="135"/>
      <c r="BJ300" s="135"/>
      <c r="BK300" s="135"/>
      <c r="BL300" s="135"/>
    </row>
    <row r="301" spans="1:79" s="20" customFormat="1" ht="15" customHeight="1" x14ac:dyDescent="0.3">
      <c r="A301" s="136" t="s">
        <v>250</v>
      </c>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c r="BI301" s="136"/>
      <c r="BJ301" s="136"/>
      <c r="BK301" s="136"/>
      <c r="BL301" s="136"/>
    </row>
    <row r="302" spans="1:79" s="45" customFormat="1" ht="22.5" customHeight="1" x14ac:dyDescent="0.2">
      <c r="A302" s="87" t="s">
        <v>134</v>
      </c>
      <c r="B302" s="87"/>
      <c r="C302" s="87"/>
      <c r="D302" s="87"/>
      <c r="E302" s="87"/>
      <c r="F302" s="87"/>
      <c r="G302" s="87" t="s">
        <v>18</v>
      </c>
      <c r="H302" s="87"/>
      <c r="I302" s="87"/>
      <c r="J302" s="87"/>
      <c r="K302" s="87"/>
      <c r="L302" s="87"/>
      <c r="M302" s="87"/>
      <c r="N302" s="87"/>
      <c r="O302" s="87"/>
      <c r="P302" s="87"/>
      <c r="Q302" s="87" t="s">
        <v>254</v>
      </c>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t="s">
        <v>256</v>
      </c>
      <c r="AP302" s="87"/>
      <c r="AQ302" s="87"/>
      <c r="AR302" s="87"/>
      <c r="AS302" s="87"/>
      <c r="AT302" s="87"/>
      <c r="AU302" s="87"/>
      <c r="AV302" s="87"/>
      <c r="AW302" s="87"/>
      <c r="AX302" s="87"/>
      <c r="AY302" s="87"/>
      <c r="AZ302" s="87"/>
      <c r="BA302" s="87"/>
      <c r="BB302" s="87"/>
      <c r="BC302" s="87"/>
      <c r="BD302" s="87"/>
      <c r="BE302" s="87"/>
      <c r="BF302" s="87"/>
      <c r="BG302" s="87"/>
      <c r="BH302" s="87"/>
      <c r="BI302" s="87"/>
      <c r="BJ302" s="87"/>
      <c r="BK302" s="87"/>
      <c r="BL302" s="87"/>
    </row>
    <row r="303" spans="1:79" s="45" customFormat="1" ht="22.5" customHeight="1" x14ac:dyDescent="0.2">
      <c r="A303" s="87"/>
      <c r="B303" s="87"/>
      <c r="C303" s="87"/>
      <c r="D303" s="87"/>
      <c r="E303" s="87"/>
      <c r="F303" s="87"/>
      <c r="G303" s="87"/>
      <c r="H303" s="87"/>
      <c r="I303" s="87"/>
      <c r="J303" s="87"/>
      <c r="K303" s="87"/>
      <c r="L303" s="87"/>
      <c r="M303" s="87"/>
      <c r="N303" s="87"/>
      <c r="O303" s="87"/>
      <c r="P303" s="87"/>
      <c r="Q303" s="87" t="s">
        <v>139</v>
      </c>
      <c r="R303" s="87"/>
      <c r="S303" s="87"/>
      <c r="T303" s="87"/>
      <c r="U303" s="87"/>
      <c r="V303" s="87" t="s">
        <v>140</v>
      </c>
      <c r="W303" s="87"/>
      <c r="X303" s="87"/>
      <c r="Y303" s="87"/>
      <c r="Z303" s="87" t="s">
        <v>141</v>
      </c>
      <c r="AA303" s="87"/>
      <c r="AB303" s="87"/>
      <c r="AC303" s="87"/>
      <c r="AD303" s="87"/>
      <c r="AE303" s="87"/>
      <c r="AF303" s="87"/>
      <c r="AG303" s="87"/>
      <c r="AH303" s="87"/>
      <c r="AI303" s="87"/>
      <c r="AJ303" s="87" t="s">
        <v>142</v>
      </c>
      <c r="AK303" s="87"/>
      <c r="AL303" s="87"/>
      <c r="AM303" s="87"/>
      <c r="AN303" s="87"/>
      <c r="AO303" s="87" t="s">
        <v>19</v>
      </c>
      <c r="AP303" s="87"/>
      <c r="AQ303" s="87"/>
      <c r="AR303" s="87"/>
      <c r="AS303" s="87"/>
      <c r="AT303" s="87" t="s">
        <v>143</v>
      </c>
      <c r="AU303" s="87"/>
      <c r="AV303" s="87"/>
      <c r="AW303" s="87"/>
      <c r="AX303" s="87" t="s">
        <v>141</v>
      </c>
      <c r="AY303" s="87"/>
      <c r="AZ303" s="87"/>
      <c r="BA303" s="87"/>
      <c r="BB303" s="87"/>
      <c r="BC303" s="87"/>
      <c r="BD303" s="87"/>
      <c r="BE303" s="87"/>
      <c r="BF303" s="87"/>
      <c r="BG303" s="87"/>
      <c r="BH303" s="87" t="s">
        <v>144</v>
      </c>
      <c r="BI303" s="87"/>
      <c r="BJ303" s="87"/>
      <c r="BK303" s="87"/>
      <c r="BL303" s="87"/>
    </row>
    <row r="304" spans="1:79" s="45" customFormat="1" ht="22.5" customHeight="1" x14ac:dyDescent="0.2">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t="s">
        <v>16</v>
      </c>
      <c r="AA304" s="87"/>
      <c r="AB304" s="87"/>
      <c r="AC304" s="87"/>
      <c r="AD304" s="87"/>
      <c r="AE304" s="87" t="s">
        <v>15</v>
      </c>
      <c r="AF304" s="87"/>
      <c r="AG304" s="87"/>
      <c r="AH304" s="87"/>
      <c r="AI304" s="87"/>
      <c r="AJ304" s="87"/>
      <c r="AK304" s="87"/>
      <c r="AL304" s="87"/>
      <c r="AM304" s="87"/>
      <c r="AN304" s="87"/>
      <c r="AO304" s="87"/>
      <c r="AP304" s="87"/>
      <c r="AQ304" s="87"/>
      <c r="AR304" s="87"/>
      <c r="AS304" s="87"/>
      <c r="AT304" s="87"/>
      <c r="AU304" s="87"/>
      <c r="AV304" s="87"/>
      <c r="AW304" s="87"/>
      <c r="AX304" s="87" t="s">
        <v>16</v>
      </c>
      <c r="AY304" s="87"/>
      <c r="AZ304" s="87"/>
      <c r="BA304" s="87"/>
      <c r="BB304" s="87"/>
      <c r="BC304" s="87" t="s">
        <v>15</v>
      </c>
      <c r="BD304" s="87"/>
      <c r="BE304" s="87"/>
      <c r="BF304" s="87"/>
      <c r="BG304" s="87"/>
      <c r="BH304" s="87"/>
      <c r="BI304" s="87"/>
      <c r="BJ304" s="87"/>
      <c r="BK304" s="87"/>
      <c r="BL304" s="87"/>
    </row>
    <row r="305" spans="1:79" s="25" customFormat="1" ht="15" customHeight="1" x14ac:dyDescent="0.25">
      <c r="A305" s="73">
        <v>1</v>
      </c>
      <c r="B305" s="73"/>
      <c r="C305" s="73"/>
      <c r="D305" s="73"/>
      <c r="E305" s="73"/>
      <c r="F305" s="73"/>
      <c r="G305" s="73">
        <v>2</v>
      </c>
      <c r="H305" s="73"/>
      <c r="I305" s="73"/>
      <c r="J305" s="73"/>
      <c r="K305" s="73"/>
      <c r="L305" s="73"/>
      <c r="M305" s="73"/>
      <c r="N305" s="73"/>
      <c r="O305" s="73"/>
      <c r="P305" s="73"/>
      <c r="Q305" s="73">
        <v>3</v>
      </c>
      <c r="R305" s="73"/>
      <c r="S305" s="73"/>
      <c r="T305" s="73"/>
      <c r="U305" s="73"/>
      <c r="V305" s="73">
        <v>4</v>
      </c>
      <c r="W305" s="73"/>
      <c r="X305" s="73"/>
      <c r="Y305" s="73"/>
      <c r="Z305" s="73">
        <v>5</v>
      </c>
      <c r="AA305" s="73"/>
      <c r="AB305" s="73"/>
      <c r="AC305" s="73"/>
      <c r="AD305" s="73"/>
      <c r="AE305" s="73">
        <v>6</v>
      </c>
      <c r="AF305" s="73"/>
      <c r="AG305" s="73"/>
      <c r="AH305" s="73"/>
      <c r="AI305" s="73"/>
      <c r="AJ305" s="73">
        <v>7</v>
      </c>
      <c r="AK305" s="73"/>
      <c r="AL305" s="73"/>
      <c r="AM305" s="73"/>
      <c r="AN305" s="73"/>
      <c r="AO305" s="73">
        <v>8</v>
      </c>
      <c r="AP305" s="73"/>
      <c r="AQ305" s="73"/>
      <c r="AR305" s="73"/>
      <c r="AS305" s="73"/>
      <c r="AT305" s="73">
        <v>9</v>
      </c>
      <c r="AU305" s="73"/>
      <c r="AV305" s="73"/>
      <c r="AW305" s="73"/>
      <c r="AX305" s="73">
        <v>10</v>
      </c>
      <c r="AY305" s="73"/>
      <c r="AZ305" s="73"/>
      <c r="BA305" s="73"/>
      <c r="BB305" s="73"/>
      <c r="BC305" s="73">
        <v>11</v>
      </c>
      <c r="BD305" s="73"/>
      <c r="BE305" s="73"/>
      <c r="BF305" s="73"/>
      <c r="BG305" s="73"/>
      <c r="BH305" s="73">
        <v>12</v>
      </c>
      <c r="BI305" s="73"/>
      <c r="BJ305" s="73"/>
      <c r="BK305" s="73"/>
      <c r="BL305" s="73"/>
    </row>
    <row r="306" spans="1:79" s="20" customFormat="1" ht="12" hidden="1" customHeight="1" x14ac:dyDescent="0.3">
      <c r="A306" s="67" t="s">
        <v>63</v>
      </c>
      <c r="B306" s="67"/>
      <c r="C306" s="67"/>
      <c r="D306" s="67"/>
      <c r="E306" s="67"/>
      <c r="F306" s="67"/>
      <c r="G306" s="60" t="s">
        <v>56</v>
      </c>
      <c r="H306" s="60"/>
      <c r="I306" s="60"/>
      <c r="J306" s="60"/>
      <c r="K306" s="60"/>
      <c r="L306" s="60"/>
      <c r="M306" s="60"/>
      <c r="N306" s="60"/>
      <c r="O306" s="60"/>
      <c r="P306" s="60"/>
      <c r="Q306" s="72" t="s">
        <v>79</v>
      </c>
      <c r="R306" s="72"/>
      <c r="S306" s="72"/>
      <c r="T306" s="72"/>
      <c r="U306" s="72"/>
      <c r="V306" s="72" t="s">
        <v>80</v>
      </c>
      <c r="W306" s="72"/>
      <c r="X306" s="72"/>
      <c r="Y306" s="72"/>
      <c r="Z306" s="72" t="s">
        <v>81</v>
      </c>
      <c r="AA306" s="72"/>
      <c r="AB306" s="72"/>
      <c r="AC306" s="72"/>
      <c r="AD306" s="72"/>
      <c r="AE306" s="72" t="s">
        <v>82</v>
      </c>
      <c r="AF306" s="72"/>
      <c r="AG306" s="72"/>
      <c r="AH306" s="72"/>
      <c r="AI306" s="72"/>
      <c r="AJ306" s="88" t="s">
        <v>100</v>
      </c>
      <c r="AK306" s="72"/>
      <c r="AL306" s="72"/>
      <c r="AM306" s="72"/>
      <c r="AN306" s="72"/>
      <c r="AO306" s="72" t="s">
        <v>83</v>
      </c>
      <c r="AP306" s="72"/>
      <c r="AQ306" s="72"/>
      <c r="AR306" s="72"/>
      <c r="AS306" s="72"/>
      <c r="AT306" s="88" t="s">
        <v>101</v>
      </c>
      <c r="AU306" s="72"/>
      <c r="AV306" s="72"/>
      <c r="AW306" s="72"/>
      <c r="AX306" s="72" t="s">
        <v>84</v>
      </c>
      <c r="AY306" s="72"/>
      <c r="AZ306" s="72"/>
      <c r="BA306" s="72"/>
      <c r="BB306" s="72"/>
      <c r="BC306" s="72" t="s">
        <v>85</v>
      </c>
      <c r="BD306" s="72"/>
      <c r="BE306" s="72"/>
      <c r="BF306" s="72"/>
      <c r="BG306" s="72"/>
      <c r="BH306" s="88" t="s">
        <v>100</v>
      </c>
      <c r="BI306" s="72"/>
      <c r="BJ306" s="72"/>
      <c r="BK306" s="72"/>
      <c r="BL306" s="72"/>
      <c r="CA306" s="20" t="s">
        <v>51</v>
      </c>
    </row>
    <row r="307" spans="1:79" s="21" customFormat="1" ht="12.75" customHeight="1" x14ac:dyDescent="0.25">
      <c r="A307" s="67">
        <v>2111</v>
      </c>
      <c r="B307" s="67"/>
      <c r="C307" s="67"/>
      <c r="D307" s="67"/>
      <c r="E307" s="67"/>
      <c r="F307" s="67"/>
      <c r="G307" s="74" t="s">
        <v>178</v>
      </c>
      <c r="H307" s="75"/>
      <c r="I307" s="75"/>
      <c r="J307" s="75"/>
      <c r="K307" s="75"/>
      <c r="L307" s="75"/>
      <c r="M307" s="75"/>
      <c r="N307" s="75"/>
      <c r="O307" s="75"/>
      <c r="P307" s="76"/>
      <c r="Q307" s="68">
        <v>3757524</v>
      </c>
      <c r="R307" s="68"/>
      <c r="S307" s="68"/>
      <c r="T307" s="68"/>
      <c r="U307" s="68"/>
      <c r="V307" s="68">
        <v>0</v>
      </c>
      <c r="W307" s="68"/>
      <c r="X307" s="68"/>
      <c r="Y307" s="68"/>
      <c r="Z307" s="68">
        <v>0</v>
      </c>
      <c r="AA307" s="68"/>
      <c r="AB307" s="68"/>
      <c r="AC307" s="68"/>
      <c r="AD307" s="68"/>
      <c r="AE307" s="68">
        <v>0</v>
      </c>
      <c r="AF307" s="68"/>
      <c r="AG307" s="68"/>
      <c r="AH307" s="68"/>
      <c r="AI307" s="68"/>
      <c r="AJ307" s="68">
        <f t="shared" ref="AJ307:AJ316" si="50">IF(ISNUMBER(Q307),Q307,0)-IF(ISNUMBER(Z307),Z307,0)</f>
        <v>3757524</v>
      </c>
      <c r="AK307" s="68"/>
      <c r="AL307" s="68"/>
      <c r="AM307" s="68"/>
      <c r="AN307" s="68"/>
      <c r="AO307" s="68">
        <v>3853926</v>
      </c>
      <c r="AP307" s="68"/>
      <c r="AQ307" s="68"/>
      <c r="AR307" s="68"/>
      <c r="AS307" s="68"/>
      <c r="AT307" s="68">
        <f t="shared" ref="AT307:AT316" si="51">IF(ISNUMBER(V307),V307,0)-IF(ISNUMBER(Z307),Z307,0)-IF(ISNUMBER(AE307),AE307,0)</f>
        <v>0</v>
      </c>
      <c r="AU307" s="68"/>
      <c r="AV307" s="68"/>
      <c r="AW307" s="68"/>
      <c r="AX307" s="68">
        <v>0</v>
      </c>
      <c r="AY307" s="68"/>
      <c r="AZ307" s="68"/>
      <c r="BA307" s="68"/>
      <c r="BB307" s="68"/>
      <c r="BC307" s="68">
        <v>0</v>
      </c>
      <c r="BD307" s="68"/>
      <c r="BE307" s="68"/>
      <c r="BF307" s="68"/>
      <c r="BG307" s="68"/>
      <c r="BH307" s="68">
        <f t="shared" ref="BH307:BH316" si="52">IF(ISNUMBER(AO307),AO307,0)-IF(ISNUMBER(AX307),AX307,0)</f>
        <v>3853926</v>
      </c>
      <c r="BI307" s="68"/>
      <c r="BJ307" s="68"/>
      <c r="BK307" s="68"/>
      <c r="BL307" s="68"/>
      <c r="CA307" s="21" t="s">
        <v>52</v>
      </c>
    </row>
    <row r="308" spans="1:79" s="21" customFormat="1" ht="12.75" customHeight="1" x14ac:dyDescent="0.25">
      <c r="A308" s="67">
        <v>2120</v>
      </c>
      <c r="B308" s="67"/>
      <c r="C308" s="67"/>
      <c r="D308" s="67"/>
      <c r="E308" s="67"/>
      <c r="F308" s="67"/>
      <c r="G308" s="74" t="s">
        <v>179</v>
      </c>
      <c r="H308" s="75"/>
      <c r="I308" s="75"/>
      <c r="J308" s="75"/>
      <c r="K308" s="75"/>
      <c r="L308" s="75"/>
      <c r="M308" s="75"/>
      <c r="N308" s="75"/>
      <c r="O308" s="75"/>
      <c r="P308" s="76"/>
      <c r="Q308" s="68">
        <v>826656</v>
      </c>
      <c r="R308" s="68"/>
      <c r="S308" s="68"/>
      <c r="T308" s="68"/>
      <c r="U308" s="68"/>
      <c r="V308" s="68">
        <v>0</v>
      </c>
      <c r="W308" s="68"/>
      <c r="X308" s="68"/>
      <c r="Y308" s="68"/>
      <c r="Z308" s="68">
        <v>0</v>
      </c>
      <c r="AA308" s="68"/>
      <c r="AB308" s="68"/>
      <c r="AC308" s="68"/>
      <c r="AD308" s="68"/>
      <c r="AE308" s="68">
        <v>0</v>
      </c>
      <c r="AF308" s="68"/>
      <c r="AG308" s="68"/>
      <c r="AH308" s="68"/>
      <c r="AI308" s="68"/>
      <c r="AJ308" s="68">
        <f t="shared" si="50"/>
        <v>826656</v>
      </c>
      <c r="AK308" s="68"/>
      <c r="AL308" s="68"/>
      <c r="AM308" s="68"/>
      <c r="AN308" s="68"/>
      <c r="AO308" s="68">
        <v>847864</v>
      </c>
      <c r="AP308" s="68"/>
      <c r="AQ308" s="68"/>
      <c r="AR308" s="68"/>
      <c r="AS308" s="68"/>
      <c r="AT308" s="68">
        <f t="shared" si="51"/>
        <v>0</v>
      </c>
      <c r="AU308" s="68"/>
      <c r="AV308" s="68"/>
      <c r="AW308" s="68"/>
      <c r="AX308" s="68">
        <v>0</v>
      </c>
      <c r="AY308" s="68"/>
      <c r="AZ308" s="68"/>
      <c r="BA308" s="68"/>
      <c r="BB308" s="68"/>
      <c r="BC308" s="68">
        <v>0</v>
      </c>
      <c r="BD308" s="68"/>
      <c r="BE308" s="68"/>
      <c r="BF308" s="68"/>
      <c r="BG308" s="68"/>
      <c r="BH308" s="68">
        <f t="shared" si="52"/>
        <v>847864</v>
      </c>
      <c r="BI308" s="68"/>
      <c r="BJ308" s="68"/>
      <c r="BK308" s="68"/>
      <c r="BL308" s="68"/>
    </row>
    <row r="309" spans="1:79" s="21" customFormat="1" ht="25" customHeight="1" x14ac:dyDescent="0.25">
      <c r="A309" s="67">
        <v>2210</v>
      </c>
      <c r="B309" s="67"/>
      <c r="C309" s="67"/>
      <c r="D309" s="67"/>
      <c r="E309" s="67"/>
      <c r="F309" s="67"/>
      <c r="G309" s="74" t="s">
        <v>180</v>
      </c>
      <c r="H309" s="75"/>
      <c r="I309" s="75"/>
      <c r="J309" s="75"/>
      <c r="K309" s="75"/>
      <c r="L309" s="75"/>
      <c r="M309" s="75"/>
      <c r="N309" s="75"/>
      <c r="O309" s="75"/>
      <c r="P309" s="76"/>
      <c r="Q309" s="68">
        <v>203136</v>
      </c>
      <c r="R309" s="68"/>
      <c r="S309" s="68"/>
      <c r="T309" s="68"/>
      <c r="U309" s="68"/>
      <c r="V309" s="68">
        <v>0</v>
      </c>
      <c r="W309" s="68"/>
      <c r="X309" s="68"/>
      <c r="Y309" s="68"/>
      <c r="Z309" s="68">
        <v>0</v>
      </c>
      <c r="AA309" s="68"/>
      <c r="AB309" s="68"/>
      <c r="AC309" s="68"/>
      <c r="AD309" s="68"/>
      <c r="AE309" s="68">
        <v>0</v>
      </c>
      <c r="AF309" s="68"/>
      <c r="AG309" s="68"/>
      <c r="AH309" s="68"/>
      <c r="AI309" s="68"/>
      <c r="AJ309" s="68">
        <f t="shared" si="50"/>
        <v>203136</v>
      </c>
      <c r="AK309" s="68"/>
      <c r="AL309" s="68"/>
      <c r="AM309" s="68"/>
      <c r="AN309" s="68"/>
      <c r="AO309" s="68">
        <v>227380</v>
      </c>
      <c r="AP309" s="68"/>
      <c r="AQ309" s="68"/>
      <c r="AR309" s="68"/>
      <c r="AS309" s="68"/>
      <c r="AT309" s="68">
        <f t="shared" si="51"/>
        <v>0</v>
      </c>
      <c r="AU309" s="68"/>
      <c r="AV309" s="68"/>
      <c r="AW309" s="68"/>
      <c r="AX309" s="68">
        <v>0</v>
      </c>
      <c r="AY309" s="68"/>
      <c r="AZ309" s="68"/>
      <c r="BA309" s="68"/>
      <c r="BB309" s="68"/>
      <c r="BC309" s="68">
        <v>0</v>
      </c>
      <c r="BD309" s="68"/>
      <c r="BE309" s="68"/>
      <c r="BF309" s="68"/>
      <c r="BG309" s="68"/>
      <c r="BH309" s="68">
        <f t="shared" si="52"/>
        <v>227380</v>
      </c>
      <c r="BI309" s="68"/>
      <c r="BJ309" s="68"/>
      <c r="BK309" s="68"/>
      <c r="BL309" s="68"/>
    </row>
    <row r="310" spans="1:79" s="21" customFormat="1" ht="25" customHeight="1" x14ac:dyDescent="0.25">
      <c r="A310" s="67">
        <v>2240</v>
      </c>
      <c r="B310" s="67"/>
      <c r="C310" s="67"/>
      <c r="D310" s="67"/>
      <c r="E310" s="67"/>
      <c r="F310" s="67"/>
      <c r="G310" s="74" t="s">
        <v>181</v>
      </c>
      <c r="H310" s="75"/>
      <c r="I310" s="75"/>
      <c r="J310" s="75"/>
      <c r="K310" s="75"/>
      <c r="L310" s="75"/>
      <c r="M310" s="75"/>
      <c r="N310" s="75"/>
      <c r="O310" s="75"/>
      <c r="P310" s="76"/>
      <c r="Q310" s="68">
        <v>343000</v>
      </c>
      <c r="R310" s="68"/>
      <c r="S310" s="68"/>
      <c r="T310" s="68"/>
      <c r="U310" s="68"/>
      <c r="V310" s="68"/>
      <c r="W310" s="68"/>
      <c r="X310" s="68"/>
      <c r="Y310" s="68"/>
      <c r="Z310" s="68"/>
      <c r="AA310" s="68"/>
      <c r="AB310" s="68"/>
      <c r="AC310" s="68"/>
      <c r="AD310" s="68"/>
      <c r="AE310" s="68">
        <v>0</v>
      </c>
      <c r="AF310" s="68"/>
      <c r="AG310" s="68"/>
      <c r="AH310" s="68"/>
      <c r="AI310" s="68"/>
      <c r="AJ310" s="68">
        <f t="shared" si="50"/>
        <v>343000</v>
      </c>
      <c r="AK310" s="68"/>
      <c r="AL310" s="68"/>
      <c r="AM310" s="68"/>
      <c r="AN310" s="68"/>
      <c r="AO310" s="68">
        <v>358210</v>
      </c>
      <c r="AP310" s="68"/>
      <c r="AQ310" s="68"/>
      <c r="AR310" s="68"/>
      <c r="AS310" s="68"/>
      <c r="AT310" s="68">
        <f t="shared" si="51"/>
        <v>0</v>
      </c>
      <c r="AU310" s="68"/>
      <c r="AV310" s="68"/>
      <c r="AW310" s="68"/>
      <c r="AX310" s="68">
        <v>0</v>
      </c>
      <c r="AY310" s="68"/>
      <c r="AZ310" s="68"/>
      <c r="BA310" s="68"/>
      <c r="BB310" s="68"/>
      <c r="BC310" s="68">
        <v>0</v>
      </c>
      <c r="BD310" s="68"/>
      <c r="BE310" s="68"/>
      <c r="BF310" s="68"/>
      <c r="BG310" s="68"/>
      <c r="BH310" s="68">
        <f t="shared" si="52"/>
        <v>358210</v>
      </c>
      <c r="BI310" s="68"/>
      <c r="BJ310" s="68"/>
      <c r="BK310" s="68"/>
      <c r="BL310" s="68"/>
    </row>
    <row r="311" spans="1:79" s="21" customFormat="1" ht="12.75" customHeight="1" x14ac:dyDescent="0.25">
      <c r="A311" s="67">
        <v>2271</v>
      </c>
      <c r="B311" s="67"/>
      <c r="C311" s="67"/>
      <c r="D311" s="67"/>
      <c r="E311" s="67"/>
      <c r="F311" s="67"/>
      <c r="G311" s="74" t="s">
        <v>182</v>
      </c>
      <c r="H311" s="75"/>
      <c r="I311" s="75"/>
      <c r="J311" s="75"/>
      <c r="K311" s="75"/>
      <c r="L311" s="75"/>
      <c r="M311" s="75"/>
      <c r="N311" s="75"/>
      <c r="O311" s="75"/>
      <c r="P311" s="76"/>
      <c r="Q311" s="68">
        <v>640500</v>
      </c>
      <c r="R311" s="68"/>
      <c r="S311" s="68"/>
      <c r="T311" s="68"/>
      <c r="U311" s="68"/>
      <c r="V311" s="68">
        <v>0</v>
      </c>
      <c r="W311" s="68"/>
      <c r="X311" s="68"/>
      <c r="Y311" s="68"/>
      <c r="Z311" s="68">
        <v>0</v>
      </c>
      <c r="AA311" s="68"/>
      <c r="AB311" s="68"/>
      <c r="AC311" s="68"/>
      <c r="AD311" s="68"/>
      <c r="AE311" s="68">
        <v>0</v>
      </c>
      <c r="AF311" s="68"/>
      <c r="AG311" s="68"/>
      <c r="AH311" s="68"/>
      <c r="AI311" s="68"/>
      <c r="AJ311" s="68">
        <f t="shared" si="50"/>
        <v>640500</v>
      </c>
      <c r="AK311" s="68"/>
      <c r="AL311" s="68"/>
      <c r="AM311" s="68"/>
      <c r="AN311" s="68"/>
      <c r="AO311" s="68">
        <v>545789</v>
      </c>
      <c r="AP311" s="68"/>
      <c r="AQ311" s="68"/>
      <c r="AR311" s="68"/>
      <c r="AS311" s="68"/>
      <c r="AT311" s="68">
        <f t="shared" si="51"/>
        <v>0</v>
      </c>
      <c r="AU311" s="68"/>
      <c r="AV311" s="68"/>
      <c r="AW311" s="68"/>
      <c r="AX311" s="68">
        <v>0</v>
      </c>
      <c r="AY311" s="68"/>
      <c r="AZ311" s="68"/>
      <c r="BA311" s="68"/>
      <c r="BB311" s="68"/>
      <c r="BC311" s="68">
        <v>0</v>
      </c>
      <c r="BD311" s="68"/>
      <c r="BE311" s="68"/>
      <c r="BF311" s="68"/>
      <c r="BG311" s="68"/>
      <c r="BH311" s="68">
        <f t="shared" si="52"/>
        <v>545789</v>
      </c>
      <c r="BI311" s="68"/>
      <c r="BJ311" s="68"/>
      <c r="BK311" s="68"/>
      <c r="BL311" s="68"/>
    </row>
    <row r="312" spans="1:79" s="21" customFormat="1" ht="25" customHeight="1" x14ac:dyDescent="0.25">
      <c r="A312" s="67">
        <v>2272</v>
      </c>
      <c r="B312" s="67"/>
      <c r="C312" s="67"/>
      <c r="D312" s="67"/>
      <c r="E312" s="67"/>
      <c r="F312" s="67"/>
      <c r="G312" s="74" t="s">
        <v>183</v>
      </c>
      <c r="H312" s="75"/>
      <c r="I312" s="75"/>
      <c r="J312" s="75"/>
      <c r="K312" s="75"/>
      <c r="L312" s="75"/>
      <c r="M312" s="75"/>
      <c r="N312" s="75"/>
      <c r="O312" s="75"/>
      <c r="P312" s="76"/>
      <c r="Q312" s="68">
        <v>6906</v>
      </c>
      <c r="R312" s="68"/>
      <c r="S312" s="68"/>
      <c r="T312" s="68"/>
      <c r="U312" s="68"/>
      <c r="V312" s="68">
        <v>0</v>
      </c>
      <c r="W312" s="68"/>
      <c r="X312" s="68"/>
      <c r="Y312" s="68"/>
      <c r="Z312" s="68">
        <v>0</v>
      </c>
      <c r="AA312" s="68"/>
      <c r="AB312" s="68"/>
      <c r="AC312" s="68"/>
      <c r="AD312" s="68"/>
      <c r="AE312" s="68">
        <v>0</v>
      </c>
      <c r="AF312" s="68"/>
      <c r="AG312" s="68"/>
      <c r="AH312" s="68"/>
      <c r="AI312" s="68"/>
      <c r="AJ312" s="68">
        <f t="shared" si="50"/>
        <v>6906</v>
      </c>
      <c r="AK312" s="68"/>
      <c r="AL312" s="68"/>
      <c r="AM312" s="68"/>
      <c r="AN312" s="68"/>
      <c r="AO312" s="68">
        <v>6906</v>
      </c>
      <c r="AP312" s="68"/>
      <c r="AQ312" s="68"/>
      <c r="AR312" s="68"/>
      <c r="AS312" s="68"/>
      <c r="AT312" s="68">
        <f t="shared" si="51"/>
        <v>0</v>
      </c>
      <c r="AU312" s="68"/>
      <c r="AV312" s="68"/>
      <c r="AW312" s="68"/>
      <c r="AX312" s="68">
        <v>0</v>
      </c>
      <c r="AY312" s="68"/>
      <c r="AZ312" s="68"/>
      <c r="BA312" s="68"/>
      <c r="BB312" s="68"/>
      <c r="BC312" s="68">
        <v>0</v>
      </c>
      <c r="BD312" s="68"/>
      <c r="BE312" s="68"/>
      <c r="BF312" s="68"/>
      <c r="BG312" s="68"/>
      <c r="BH312" s="68">
        <f t="shared" si="52"/>
        <v>6906</v>
      </c>
      <c r="BI312" s="68"/>
      <c r="BJ312" s="68"/>
      <c r="BK312" s="68"/>
      <c r="BL312" s="68"/>
    </row>
    <row r="313" spans="1:79" s="21" customFormat="1" ht="12.75" customHeight="1" x14ac:dyDescent="0.25">
      <c r="A313" s="67">
        <v>2273</v>
      </c>
      <c r="B313" s="67"/>
      <c r="C313" s="67"/>
      <c r="D313" s="67"/>
      <c r="E313" s="67"/>
      <c r="F313" s="67"/>
      <c r="G313" s="74" t="s">
        <v>184</v>
      </c>
      <c r="H313" s="75"/>
      <c r="I313" s="75"/>
      <c r="J313" s="75"/>
      <c r="K313" s="75"/>
      <c r="L313" s="75"/>
      <c r="M313" s="75"/>
      <c r="N313" s="75"/>
      <c r="O313" s="75"/>
      <c r="P313" s="76"/>
      <c r="Q313" s="68">
        <v>191040</v>
      </c>
      <c r="R313" s="68"/>
      <c r="S313" s="68"/>
      <c r="T313" s="68"/>
      <c r="U313" s="68"/>
      <c r="V313" s="68">
        <v>0</v>
      </c>
      <c r="W313" s="68"/>
      <c r="X313" s="68"/>
      <c r="Y313" s="68"/>
      <c r="Z313" s="68">
        <v>0</v>
      </c>
      <c r="AA313" s="68"/>
      <c r="AB313" s="68"/>
      <c r="AC313" s="68"/>
      <c r="AD313" s="68"/>
      <c r="AE313" s="68">
        <v>0</v>
      </c>
      <c r="AF313" s="68"/>
      <c r="AG313" s="68"/>
      <c r="AH313" s="68"/>
      <c r="AI313" s="68"/>
      <c r="AJ313" s="68">
        <f t="shared" si="50"/>
        <v>191040</v>
      </c>
      <c r="AK313" s="68"/>
      <c r="AL313" s="68"/>
      <c r="AM313" s="68"/>
      <c r="AN313" s="68"/>
      <c r="AO313" s="68">
        <v>227520</v>
      </c>
      <c r="AP313" s="68"/>
      <c r="AQ313" s="68"/>
      <c r="AR313" s="68"/>
      <c r="AS313" s="68"/>
      <c r="AT313" s="68">
        <f t="shared" si="51"/>
        <v>0</v>
      </c>
      <c r="AU313" s="68"/>
      <c r="AV313" s="68"/>
      <c r="AW313" s="68"/>
      <c r="AX313" s="68">
        <v>0</v>
      </c>
      <c r="AY313" s="68"/>
      <c r="AZ313" s="68"/>
      <c r="BA313" s="68"/>
      <c r="BB313" s="68"/>
      <c r="BC313" s="68">
        <v>0</v>
      </c>
      <c r="BD313" s="68"/>
      <c r="BE313" s="68"/>
      <c r="BF313" s="68"/>
      <c r="BG313" s="68"/>
      <c r="BH313" s="68">
        <f t="shared" si="52"/>
        <v>227520</v>
      </c>
      <c r="BI313" s="68"/>
      <c r="BJ313" s="68"/>
      <c r="BK313" s="68"/>
      <c r="BL313" s="68"/>
    </row>
    <row r="314" spans="1:79" s="21" customFormat="1" ht="25" customHeight="1" x14ac:dyDescent="0.25">
      <c r="A314" s="67">
        <v>2275</v>
      </c>
      <c r="B314" s="67"/>
      <c r="C314" s="67"/>
      <c r="D314" s="67"/>
      <c r="E314" s="67"/>
      <c r="F314" s="67"/>
      <c r="G314" s="74" t="s">
        <v>185</v>
      </c>
      <c r="H314" s="75"/>
      <c r="I314" s="75"/>
      <c r="J314" s="75"/>
      <c r="K314" s="75"/>
      <c r="L314" s="75"/>
      <c r="M314" s="75"/>
      <c r="N314" s="75"/>
      <c r="O314" s="75"/>
      <c r="P314" s="76"/>
      <c r="Q314" s="68">
        <v>3080</v>
      </c>
      <c r="R314" s="68"/>
      <c r="S314" s="68"/>
      <c r="T314" s="68"/>
      <c r="U314" s="68"/>
      <c r="V314" s="68">
        <v>0</v>
      </c>
      <c r="W314" s="68"/>
      <c r="X314" s="68"/>
      <c r="Y314" s="68"/>
      <c r="Z314" s="68">
        <v>0</v>
      </c>
      <c r="AA314" s="68"/>
      <c r="AB314" s="68"/>
      <c r="AC314" s="68"/>
      <c r="AD314" s="68"/>
      <c r="AE314" s="68">
        <v>0</v>
      </c>
      <c r="AF314" s="68"/>
      <c r="AG314" s="68"/>
      <c r="AH314" s="68"/>
      <c r="AI314" s="68"/>
      <c r="AJ314" s="68">
        <f t="shared" si="50"/>
        <v>3080</v>
      </c>
      <c r="AK314" s="68"/>
      <c r="AL314" s="68"/>
      <c r="AM314" s="68"/>
      <c r="AN314" s="68"/>
      <c r="AO314" s="68">
        <v>2675</v>
      </c>
      <c r="AP314" s="68"/>
      <c r="AQ314" s="68"/>
      <c r="AR314" s="68"/>
      <c r="AS314" s="68"/>
      <c r="AT314" s="68">
        <f t="shared" si="51"/>
        <v>0</v>
      </c>
      <c r="AU314" s="68"/>
      <c r="AV314" s="68"/>
      <c r="AW314" s="68"/>
      <c r="AX314" s="68">
        <v>0</v>
      </c>
      <c r="AY314" s="68"/>
      <c r="AZ314" s="68"/>
      <c r="BA314" s="68"/>
      <c r="BB314" s="68"/>
      <c r="BC314" s="68">
        <v>0</v>
      </c>
      <c r="BD314" s="68"/>
      <c r="BE314" s="68"/>
      <c r="BF314" s="68"/>
      <c r="BG314" s="68"/>
      <c r="BH314" s="68">
        <f t="shared" si="52"/>
        <v>2675</v>
      </c>
      <c r="BI314" s="68"/>
      <c r="BJ314" s="68"/>
      <c r="BK314" s="68"/>
      <c r="BL314" s="68"/>
    </row>
    <row r="315" spans="1:79" s="21" customFormat="1" ht="50.15" customHeight="1" x14ac:dyDescent="0.25">
      <c r="A315" s="67">
        <v>2282</v>
      </c>
      <c r="B315" s="67"/>
      <c r="C315" s="67"/>
      <c r="D315" s="67"/>
      <c r="E315" s="67"/>
      <c r="F315" s="67"/>
      <c r="G315" s="74" t="s">
        <v>186</v>
      </c>
      <c r="H315" s="75"/>
      <c r="I315" s="75"/>
      <c r="J315" s="75"/>
      <c r="K315" s="75"/>
      <c r="L315" s="75"/>
      <c r="M315" s="75"/>
      <c r="N315" s="75"/>
      <c r="O315" s="75"/>
      <c r="P315" s="76"/>
      <c r="Q315" s="68">
        <v>5000</v>
      </c>
      <c r="R315" s="68"/>
      <c r="S315" s="68"/>
      <c r="T315" s="68"/>
      <c r="U315" s="68"/>
      <c r="V315" s="68">
        <v>0</v>
      </c>
      <c r="W315" s="68"/>
      <c r="X315" s="68"/>
      <c r="Y315" s="68"/>
      <c r="Z315" s="68">
        <v>0</v>
      </c>
      <c r="AA315" s="68"/>
      <c r="AB315" s="68"/>
      <c r="AC315" s="68"/>
      <c r="AD315" s="68"/>
      <c r="AE315" s="68">
        <v>0</v>
      </c>
      <c r="AF315" s="68"/>
      <c r="AG315" s="68"/>
      <c r="AH315" s="68"/>
      <c r="AI315" s="68"/>
      <c r="AJ315" s="68">
        <f t="shared" si="50"/>
        <v>5000</v>
      </c>
      <c r="AK315" s="68"/>
      <c r="AL315" s="68"/>
      <c r="AM315" s="68"/>
      <c r="AN315" s="68"/>
      <c r="AO315" s="68">
        <v>6000</v>
      </c>
      <c r="AP315" s="68"/>
      <c r="AQ315" s="68"/>
      <c r="AR315" s="68"/>
      <c r="AS315" s="68"/>
      <c r="AT315" s="68">
        <f t="shared" si="51"/>
        <v>0</v>
      </c>
      <c r="AU315" s="68"/>
      <c r="AV315" s="68"/>
      <c r="AW315" s="68"/>
      <c r="AX315" s="68">
        <v>0</v>
      </c>
      <c r="AY315" s="68"/>
      <c r="AZ315" s="68"/>
      <c r="BA315" s="68"/>
      <c r="BB315" s="68"/>
      <c r="BC315" s="68">
        <v>0</v>
      </c>
      <c r="BD315" s="68"/>
      <c r="BE315" s="68"/>
      <c r="BF315" s="68"/>
      <c r="BG315" s="68"/>
      <c r="BH315" s="68">
        <f t="shared" si="52"/>
        <v>6000</v>
      </c>
      <c r="BI315" s="68"/>
      <c r="BJ315" s="68"/>
      <c r="BK315" s="68"/>
      <c r="BL315" s="68"/>
    </row>
    <row r="316" spans="1:79" s="22" customFormat="1" ht="12.75" customHeight="1" x14ac:dyDescent="0.25">
      <c r="A316" s="61"/>
      <c r="B316" s="61"/>
      <c r="C316" s="61"/>
      <c r="D316" s="61"/>
      <c r="E316" s="61"/>
      <c r="F316" s="61"/>
      <c r="G316" s="69" t="s">
        <v>146</v>
      </c>
      <c r="H316" s="70"/>
      <c r="I316" s="70"/>
      <c r="J316" s="70"/>
      <c r="K316" s="70"/>
      <c r="L316" s="70"/>
      <c r="M316" s="70"/>
      <c r="N316" s="70"/>
      <c r="O316" s="70"/>
      <c r="P316" s="71"/>
      <c r="Q316" s="65">
        <v>5976842</v>
      </c>
      <c r="R316" s="65"/>
      <c r="S316" s="65"/>
      <c r="T316" s="65"/>
      <c r="U316" s="65"/>
      <c r="V316" s="65">
        <f>V310</f>
        <v>0</v>
      </c>
      <c r="W316" s="65"/>
      <c r="X316" s="65"/>
      <c r="Y316" s="65"/>
      <c r="Z316" s="65"/>
      <c r="AA316" s="65"/>
      <c r="AB316" s="65"/>
      <c r="AC316" s="65"/>
      <c r="AD316" s="65"/>
      <c r="AE316" s="65">
        <v>0</v>
      </c>
      <c r="AF316" s="65"/>
      <c r="AG316" s="65"/>
      <c r="AH316" s="65"/>
      <c r="AI316" s="65"/>
      <c r="AJ316" s="65">
        <f t="shared" si="50"/>
        <v>5976842</v>
      </c>
      <c r="AK316" s="65"/>
      <c r="AL316" s="65"/>
      <c r="AM316" s="65"/>
      <c r="AN316" s="65"/>
      <c r="AO316" s="65">
        <f>AO307+AO308+AO309+AO310+AO311+AO312+AO313+AO314+AO315</f>
        <v>6076270</v>
      </c>
      <c r="AP316" s="65"/>
      <c r="AQ316" s="65"/>
      <c r="AR316" s="65"/>
      <c r="AS316" s="65"/>
      <c r="AT316" s="65">
        <f t="shared" si="51"/>
        <v>0</v>
      </c>
      <c r="AU316" s="65"/>
      <c r="AV316" s="65"/>
      <c r="AW316" s="65"/>
      <c r="AX316" s="65">
        <v>0</v>
      </c>
      <c r="AY316" s="65"/>
      <c r="AZ316" s="65"/>
      <c r="BA316" s="65"/>
      <c r="BB316" s="65"/>
      <c r="BC316" s="65">
        <v>0</v>
      </c>
      <c r="BD316" s="65"/>
      <c r="BE316" s="65"/>
      <c r="BF316" s="65"/>
      <c r="BG316" s="65"/>
      <c r="BH316" s="65">
        <f t="shared" si="52"/>
        <v>6076270</v>
      </c>
      <c r="BI316" s="65"/>
      <c r="BJ316" s="65"/>
      <c r="BK316" s="65"/>
      <c r="BL316" s="65"/>
    </row>
    <row r="317" spans="1:79" s="20" customFormat="1" ht="13" x14ac:dyDescent="0.3"/>
    <row r="318" spans="1:79" s="20" customFormat="1" ht="14.25" customHeight="1" x14ac:dyDescent="0.3">
      <c r="A318" s="135" t="s">
        <v>304</v>
      </c>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c r="BI318" s="135"/>
      <c r="BJ318" s="135"/>
      <c r="BK318" s="135"/>
      <c r="BL318" s="135"/>
    </row>
    <row r="319" spans="1:79" s="20" customFormat="1" ht="15" customHeight="1" x14ac:dyDescent="0.3">
      <c r="A319" s="136" t="s">
        <v>250</v>
      </c>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c r="BF319" s="136"/>
      <c r="BG319" s="136"/>
      <c r="BH319" s="136"/>
      <c r="BI319" s="136"/>
      <c r="BJ319" s="136"/>
      <c r="BK319" s="136"/>
      <c r="BL319" s="136"/>
    </row>
    <row r="320" spans="1:79" s="20" customFormat="1" ht="41.5" customHeight="1" x14ac:dyDescent="0.3">
      <c r="A320" s="87" t="s">
        <v>134</v>
      </c>
      <c r="B320" s="87"/>
      <c r="C320" s="87"/>
      <c r="D320" s="87"/>
      <c r="E320" s="87"/>
      <c r="F320" s="87"/>
      <c r="G320" s="77" t="s">
        <v>18</v>
      </c>
      <c r="H320" s="77"/>
      <c r="I320" s="77"/>
      <c r="J320" s="77"/>
      <c r="K320" s="77"/>
      <c r="L320" s="77"/>
      <c r="M320" s="77"/>
      <c r="N320" s="77"/>
      <c r="O320" s="77"/>
      <c r="P320" s="77"/>
      <c r="Q320" s="77"/>
      <c r="R320" s="77"/>
      <c r="S320" s="77"/>
      <c r="T320" s="77" t="s">
        <v>14</v>
      </c>
      <c r="U320" s="77"/>
      <c r="V320" s="77"/>
      <c r="W320" s="77"/>
      <c r="X320" s="77"/>
      <c r="Y320" s="77"/>
      <c r="Z320" s="77" t="s">
        <v>13</v>
      </c>
      <c r="AA320" s="77"/>
      <c r="AB320" s="77"/>
      <c r="AC320" s="77"/>
      <c r="AD320" s="77"/>
      <c r="AE320" s="77" t="s">
        <v>251</v>
      </c>
      <c r="AF320" s="77"/>
      <c r="AG320" s="77"/>
      <c r="AH320" s="77"/>
      <c r="AI320" s="77"/>
      <c r="AJ320" s="77"/>
      <c r="AK320" s="77" t="s">
        <v>252</v>
      </c>
      <c r="AL320" s="77"/>
      <c r="AM320" s="77"/>
      <c r="AN320" s="77"/>
      <c r="AO320" s="77"/>
      <c r="AP320" s="77"/>
      <c r="AQ320" s="77" t="s">
        <v>255</v>
      </c>
      <c r="AR320" s="77"/>
      <c r="AS320" s="77"/>
      <c r="AT320" s="77"/>
      <c r="AU320" s="77"/>
      <c r="AV320" s="77"/>
      <c r="AW320" s="77" t="s">
        <v>17</v>
      </c>
      <c r="AX320" s="77"/>
      <c r="AY320" s="77"/>
      <c r="AZ320" s="77"/>
      <c r="BA320" s="77"/>
      <c r="BB320" s="77"/>
      <c r="BC320" s="77"/>
      <c r="BD320" s="77"/>
      <c r="BE320" s="77" t="s">
        <v>155</v>
      </c>
      <c r="BF320" s="77"/>
      <c r="BG320" s="77"/>
      <c r="BH320" s="77"/>
      <c r="BI320" s="77"/>
      <c r="BJ320" s="77"/>
      <c r="BK320" s="77"/>
      <c r="BL320" s="77"/>
    </row>
    <row r="321" spans="1:79" s="20" customFormat="1" ht="7" hidden="1" customHeight="1" x14ac:dyDescent="0.3">
      <c r="A321" s="87"/>
      <c r="B321" s="87"/>
      <c r="C321" s="87"/>
      <c r="D321" s="87"/>
      <c r="E321" s="87"/>
      <c r="F321" s="8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row>
    <row r="322" spans="1:79" s="25" customFormat="1" ht="15" customHeight="1" x14ac:dyDescent="0.25">
      <c r="A322" s="73">
        <v>1</v>
      </c>
      <c r="B322" s="73"/>
      <c r="C322" s="73"/>
      <c r="D322" s="73"/>
      <c r="E322" s="73"/>
      <c r="F322" s="73"/>
      <c r="G322" s="73">
        <v>2</v>
      </c>
      <c r="H322" s="73"/>
      <c r="I322" s="73"/>
      <c r="J322" s="73"/>
      <c r="K322" s="73"/>
      <c r="L322" s="73"/>
      <c r="M322" s="73"/>
      <c r="N322" s="73"/>
      <c r="O322" s="73"/>
      <c r="P322" s="73"/>
      <c r="Q322" s="73"/>
      <c r="R322" s="73"/>
      <c r="S322" s="73"/>
      <c r="T322" s="73">
        <v>3</v>
      </c>
      <c r="U322" s="73"/>
      <c r="V322" s="73"/>
      <c r="W322" s="73"/>
      <c r="X322" s="73"/>
      <c r="Y322" s="73"/>
      <c r="Z322" s="73">
        <v>4</v>
      </c>
      <c r="AA322" s="73"/>
      <c r="AB322" s="73"/>
      <c r="AC322" s="73"/>
      <c r="AD322" s="73"/>
      <c r="AE322" s="73">
        <v>5</v>
      </c>
      <c r="AF322" s="73"/>
      <c r="AG322" s="73"/>
      <c r="AH322" s="73"/>
      <c r="AI322" s="73"/>
      <c r="AJ322" s="73"/>
      <c r="AK322" s="73">
        <v>6</v>
      </c>
      <c r="AL322" s="73"/>
      <c r="AM322" s="73"/>
      <c r="AN322" s="73"/>
      <c r="AO322" s="73"/>
      <c r="AP322" s="73"/>
      <c r="AQ322" s="73">
        <v>7</v>
      </c>
      <c r="AR322" s="73"/>
      <c r="AS322" s="73"/>
      <c r="AT322" s="73"/>
      <c r="AU322" s="73"/>
      <c r="AV322" s="73"/>
      <c r="AW322" s="73">
        <v>8</v>
      </c>
      <c r="AX322" s="73"/>
      <c r="AY322" s="73"/>
      <c r="AZ322" s="73"/>
      <c r="BA322" s="73"/>
      <c r="BB322" s="73"/>
      <c r="BC322" s="73"/>
      <c r="BD322" s="73"/>
      <c r="BE322" s="73">
        <v>9</v>
      </c>
      <c r="BF322" s="73"/>
      <c r="BG322" s="73"/>
      <c r="BH322" s="73"/>
      <c r="BI322" s="73"/>
      <c r="BJ322" s="73"/>
      <c r="BK322" s="73"/>
      <c r="BL322" s="73"/>
    </row>
    <row r="323" spans="1:79" s="20" customFormat="1" ht="18.75" hidden="1" customHeight="1" x14ac:dyDescent="0.3">
      <c r="A323" s="67" t="s">
        <v>63</v>
      </c>
      <c r="B323" s="67"/>
      <c r="C323" s="67"/>
      <c r="D323" s="67"/>
      <c r="E323" s="67"/>
      <c r="F323" s="67"/>
      <c r="G323" s="60" t="s">
        <v>56</v>
      </c>
      <c r="H323" s="60"/>
      <c r="I323" s="60"/>
      <c r="J323" s="60"/>
      <c r="K323" s="60"/>
      <c r="L323" s="60"/>
      <c r="M323" s="60"/>
      <c r="N323" s="60"/>
      <c r="O323" s="60"/>
      <c r="P323" s="60"/>
      <c r="Q323" s="60"/>
      <c r="R323" s="60"/>
      <c r="S323" s="60"/>
      <c r="T323" s="72" t="s">
        <v>79</v>
      </c>
      <c r="U323" s="72"/>
      <c r="V323" s="72"/>
      <c r="W323" s="72"/>
      <c r="X323" s="72"/>
      <c r="Y323" s="72"/>
      <c r="Z323" s="72" t="s">
        <v>80</v>
      </c>
      <c r="AA323" s="72"/>
      <c r="AB323" s="72"/>
      <c r="AC323" s="72"/>
      <c r="AD323" s="72"/>
      <c r="AE323" s="72" t="s">
        <v>81</v>
      </c>
      <c r="AF323" s="72"/>
      <c r="AG323" s="72"/>
      <c r="AH323" s="72"/>
      <c r="AI323" s="72"/>
      <c r="AJ323" s="72"/>
      <c r="AK323" s="72" t="s">
        <v>82</v>
      </c>
      <c r="AL323" s="72"/>
      <c r="AM323" s="72"/>
      <c r="AN323" s="72"/>
      <c r="AO323" s="72"/>
      <c r="AP323" s="72"/>
      <c r="AQ323" s="72" t="s">
        <v>83</v>
      </c>
      <c r="AR323" s="72"/>
      <c r="AS323" s="72"/>
      <c r="AT323" s="72"/>
      <c r="AU323" s="72"/>
      <c r="AV323" s="72"/>
      <c r="AW323" s="60" t="s">
        <v>86</v>
      </c>
      <c r="AX323" s="60"/>
      <c r="AY323" s="60"/>
      <c r="AZ323" s="60"/>
      <c r="BA323" s="60"/>
      <c r="BB323" s="60"/>
      <c r="BC323" s="60"/>
      <c r="BD323" s="60"/>
      <c r="BE323" s="60" t="s">
        <v>87</v>
      </c>
      <c r="BF323" s="60"/>
      <c r="BG323" s="60"/>
      <c r="BH323" s="60"/>
      <c r="BI323" s="60"/>
      <c r="BJ323" s="60"/>
      <c r="BK323" s="60"/>
      <c r="BL323" s="60"/>
      <c r="CA323" s="20" t="s">
        <v>53</v>
      </c>
    </row>
    <row r="324" spans="1:79" s="21" customFormat="1" ht="12.75" customHeight="1" x14ac:dyDescent="0.25">
      <c r="A324" s="67">
        <v>2111</v>
      </c>
      <c r="B324" s="67"/>
      <c r="C324" s="67"/>
      <c r="D324" s="67"/>
      <c r="E324" s="67"/>
      <c r="F324" s="67"/>
      <c r="G324" s="49" t="s">
        <v>178</v>
      </c>
      <c r="H324" s="50"/>
      <c r="I324" s="50"/>
      <c r="J324" s="50"/>
      <c r="K324" s="50"/>
      <c r="L324" s="50"/>
      <c r="M324" s="50"/>
      <c r="N324" s="50"/>
      <c r="O324" s="50"/>
      <c r="P324" s="50"/>
      <c r="Q324" s="50"/>
      <c r="R324" s="50"/>
      <c r="S324" s="51"/>
      <c r="T324" s="68">
        <v>3152742</v>
      </c>
      <c r="U324" s="68"/>
      <c r="V324" s="68"/>
      <c r="W324" s="68"/>
      <c r="X324" s="68"/>
      <c r="Y324" s="68"/>
      <c r="Z324" s="68">
        <v>3150749</v>
      </c>
      <c r="AA324" s="68"/>
      <c r="AB324" s="68"/>
      <c r="AC324" s="68"/>
      <c r="AD324" s="68"/>
      <c r="AE324" s="59">
        <v>0</v>
      </c>
      <c r="AF324" s="59"/>
      <c r="AG324" s="59"/>
      <c r="AH324" s="59"/>
      <c r="AI324" s="59"/>
      <c r="AJ324" s="59"/>
      <c r="AK324" s="59">
        <v>0</v>
      </c>
      <c r="AL324" s="59"/>
      <c r="AM324" s="59"/>
      <c r="AN324" s="59"/>
      <c r="AO324" s="59"/>
      <c r="AP324" s="59"/>
      <c r="AQ324" s="59">
        <v>0</v>
      </c>
      <c r="AR324" s="59"/>
      <c r="AS324" s="59"/>
      <c r="AT324" s="59"/>
      <c r="AU324" s="59"/>
      <c r="AV324" s="59"/>
      <c r="AW324" s="60"/>
      <c r="AX324" s="60"/>
      <c r="AY324" s="60"/>
      <c r="AZ324" s="60"/>
      <c r="BA324" s="60"/>
      <c r="BB324" s="60"/>
      <c r="BC324" s="60"/>
      <c r="BD324" s="60"/>
      <c r="BE324" s="60"/>
      <c r="BF324" s="60"/>
      <c r="BG324" s="60"/>
      <c r="BH324" s="60"/>
      <c r="BI324" s="60"/>
      <c r="BJ324" s="60"/>
      <c r="BK324" s="60"/>
      <c r="BL324" s="60"/>
      <c r="CA324" s="21" t="s">
        <v>54</v>
      </c>
    </row>
    <row r="325" spans="1:79" s="21" customFormat="1" ht="12.75" customHeight="1" x14ac:dyDescent="0.25">
      <c r="A325" s="67">
        <v>2120</v>
      </c>
      <c r="B325" s="67"/>
      <c r="C325" s="67"/>
      <c r="D325" s="67"/>
      <c r="E325" s="67"/>
      <c r="F325" s="67"/>
      <c r="G325" s="49" t="s">
        <v>179</v>
      </c>
      <c r="H325" s="50"/>
      <c r="I325" s="50"/>
      <c r="J325" s="50"/>
      <c r="K325" s="50"/>
      <c r="L325" s="50"/>
      <c r="M325" s="50"/>
      <c r="N325" s="50"/>
      <c r="O325" s="50"/>
      <c r="P325" s="50"/>
      <c r="Q325" s="50"/>
      <c r="R325" s="50"/>
      <c r="S325" s="51"/>
      <c r="T325" s="68">
        <v>717319</v>
      </c>
      <c r="U325" s="68"/>
      <c r="V325" s="68"/>
      <c r="W325" s="68"/>
      <c r="X325" s="68"/>
      <c r="Y325" s="68"/>
      <c r="Z325" s="68">
        <v>715071</v>
      </c>
      <c r="AA325" s="68"/>
      <c r="AB325" s="68"/>
      <c r="AC325" s="68"/>
      <c r="AD325" s="68"/>
      <c r="AE325" s="59">
        <v>0</v>
      </c>
      <c r="AF325" s="59"/>
      <c r="AG325" s="59"/>
      <c r="AH325" s="59"/>
      <c r="AI325" s="59"/>
      <c r="AJ325" s="59"/>
      <c r="AK325" s="59">
        <v>0</v>
      </c>
      <c r="AL325" s="59"/>
      <c r="AM325" s="59"/>
      <c r="AN325" s="59"/>
      <c r="AO325" s="59"/>
      <c r="AP325" s="59"/>
      <c r="AQ325" s="59">
        <v>0</v>
      </c>
      <c r="AR325" s="59"/>
      <c r="AS325" s="59"/>
      <c r="AT325" s="59"/>
      <c r="AU325" s="59"/>
      <c r="AV325" s="59"/>
      <c r="AW325" s="60"/>
      <c r="AX325" s="60"/>
      <c r="AY325" s="60"/>
      <c r="AZ325" s="60"/>
      <c r="BA325" s="60"/>
      <c r="BB325" s="60"/>
      <c r="BC325" s="60"/>
      <c r="BD325" s="60"/>
      <c r="BE325" s="60"/>
      <c r="BF325" s="60"/>
      <c r="BG325" s="60"/>
      <c r="BH325" s="60"/>
      <c r="BI325" s="60"/>
      <c r="BJ325" s="60"/>
      <c r="BK325" s="60"/>
      <c r="BL325" s="60"/>
    </row>
    <row r="326" spans="1:79" s="21" customFormat="1" ht="25" customHeight="1" x14ac:dyDescent="0.25">
      <c r="A326" s="67">
        <v>2210</v>
      </c>
      <c r="B326" s="67"/>
      <c r="C326" s="67"/>
      <c r="D326" s="67"/>
      <c r="E326" s="67"/>
      <c r="F326" s="67"/>
      <c r="G326" s="49" t="s">
        <v>180</v>
      </c>
      <c r="H326" s="50"/>
      <c r="I326" s="50"/>
      <c r="J326" s="50"/>
      <c r="K326" s="50"/>
      <c r="L326" s="50"/>
      <c r="M326" s="50"/>
      <c r="N326" s="50"/>
      <c r="O326" s="50"/>
      <c r="P326" s="50"/>
      <c r="Q326" s="50"/>
      <c r="R326" s="50"/>
      <c r="S326" s="51"/>
      <c r="T326" s="68">
        <v>444091</v>
      </c>
      <c r="U326" s="68"/>
      <c r="V326" s="68"/>
      <c r="W326" s="68"/>
      <c r="X326" s="68"/>
      <c r="Y326" s="68"/>
      <c r="Z326" s="68">
        <v>267405</v>
      </c>
      <c r="AA326" s="68"/>
      <c r="AB326" s="68"/>
      <c r="AC326" s="68"/>
      <c r="AD326" s="68"/>
      <c r="AE326" s="59">
        <v>0</v>
      </c>
      <c r="AF326" s="59"/>
      <c r="AG326" s="59"/>
      <c r="AH326" s="59"/>
      <c r="AI326" s="59"/>
      <c r="AJ326" s="59"/>
      <c r="AK326" s="59">
        <v>0</v>
      </c>
      <c r="AL326" s="59"/>
      <c r="AM326" s="59"/>
      <c r="AN326" s="59"/>
      <c r="AO326" s="59"/>
      <c r="AP326" s="59"/>
      <c r="AQ326" s="59">
        <v>0</v>
      </c>
      <c r="AR326" s="59"/>
      <c r="AS326" s="59"/>
      <c r="AT326" s="59"/>
      <c r="AU326" s="59"/>
      <c r="AV326" s="59"/>
      <c r="AW326" s="60"/>
      <c r="AX326" s="60"/>
      <c r="AY326" s="60"/>
      <c r="AZ326" s="60"/>
      <c r="BA326" s="60"/>
      <c r="BB326" s="60"/>
      <c r="BC326" s="60"/>
      <c r="BD326" s="60"/>
      <c r="BE326" s="60"/>
      <c r="BF326" s="60"/>
      <c r="BG326" s="60"/>
      <c r="BH326" s="60"/>
      <c r="BI326" s="60"/>
      <c r="BJ326" s="60"/>
      <c r="BK326" s="60"/>
      <c r="BL326" s="60"/>
    </row>
    <row r="327" spans="1:79" s="21" customFormat="1" ht="12.75" customHeight="1" x14ac:dyDescent="0.25">
      <c r="A327" s="67">
        <v>2240</v>
      </c>
      <c r="B327" s="67"/>
      <c r="C327" s="67"/>
      <c r="D327" s="67"/>
      <c r="E327" s="67"/>
      <c r="F327" s="67"/>
      <c r="G327" s="49" t="s">
        <v>181</v>
      </c>
      <c r="H327" s="50"/>
      <c r="I327" s="50"/>
      <c r="J327" s="50"/>
      <c r="K327" s="50"/>
      <c r="L327" s="50"/>
      <c r="M327" s="50"/>
      <c r="N327" s="50"/>
      <c r="O327" s="50"/>
      <c r="P327" s="50"/>
      <c r="Q327" s="50"/>
      <c r="R327" s="50"/>
      <c r="S327" s="51"/>
      <c r="T327" s="68">
        <v>338770</v>
      </c>
      <c r="U327" s="68"/>
      <c r="V327" s="68"/>
      <c r="W327" s="68"/>
      <c r="X327" s="68"/>
      <c r="Y327" s="68"/>
      <c r="Z327" s="68">
        <v>324900</v>
      </c>
      <c r="AA327" s="68"/>
      <c r="AB327" s="68"/>
      <c r="AC327" s="68"/>
      <c r="AD327" s="68"/>
      <c r="AE327" s="59">
        <v>0</v>
      </c>
      <c r="AF327" s="59"/>
      <c r="AG327" s="59"/>
      <c r="AH327" s="59"/>
      <c r="AI327" s="59"/>
      <c r="AJ327" s="59"/>
      <c r="AK327" s="59">
        <v>0</v>
      </c>
      <c r="AL327" s="59"/>
      <c r="AM327" s="59"/>
      <c r="AN327" s="59"/>
      <c r="AO327" s="59"/>
      <c r="AP327" s="59"/>
      <c r="AQ327" s="59">
        <v>0</v>
      </c>
      <c r="AR327" s="59"/>
      <c r="AS327" s="59"/>
      <c r="AT327" s="59"/>
      <c r="AU327" s="59"/>
      <c r="AV327" s="59"/>
      <c r="AW327" s="60"/>
      <c r="AX327" s="60"/>
      <c r="AY327" s="60"/>
      <c r="AZ327" s="60"/>
      <c r="BA327" s="60"/>
      <c r="BB327" s="60"/>
      <c r="BC327" s="60"/>
      <c r="BD327" s="60"/>
      <c r="BE327" s="60"/>
      <c r="BF327" s="60"/>
      <c r="BG327" s="60"/>
      <c r="BH327" s="60"/>
      <c r="BI327" s="60"/>
      <c r="BJ327" s="60"/>
      <c r="BK327" s="60"/>
      <c r="BL327" s="60"/>
    </row>
    <row r="328" spans="1:79" s="21" customFormat="1" ht="12.75" customHeight="1" x14ac:dyDescent="0.25">
      <c r="A328" s="67">
        <v>2271</v>
      </c>
      <c r="B328" s="67"/>
      <c r="C328" s="67"/>
      <c r="D328" s="67"/>
      <c r="E328" s="67"/>
      <c r="F328" s="67"/>
      <c r="G328" s="49" t="s">
        <v>182</v>
      </c>
      <c r="H328" s="50"/>
      <c r="I328" s="50"/>
      <c r="J328" s="50"/>
      <c r="K328" s="50"/>
      <c r="L328" s="50"/>
      <c r="M328" s="50"/>
      <c r="N328" s="50"/>
      <c r="O328" s="50"/>
      <c r="P328" s="50"/>
      <c r="Q328" s="50"/>
      <c r="R328" s="50"/>
      <c r="S328" s="51"/>
      <c r="T328" s="68">
        <v>628430</v>
      </c>
      <c r="U328" s="68"/>
      <c r="V328" s="68"/>
      <c r="W328" s="68"/>
      <c r="X328" s="68"/>
      <c r="Y328" s="68"/>
      <c r="Z328" s="68">
        <v>460255</v>
      </c>
      <c r="AA328" s="68"/>
      <c r="AB328" s="68"/>
      <c r="AC328" s="68"/>
      <c r="AD328" s="68"/>
      <c r="AE328" s="59">
        <v>0</v>
      </c>
      <c r="AF328" s="59"/>
      <c r="AG328" s="59"/>
      <c r="AH328" s="59"/>
      <c r="AI328" s="59"/>
      <c r="AJ328" s="59"/>
      <c r="AK328" s="59">
        <v>0</v>
      </c>
      <c r="AL328" s="59"/>
      <c r="AM328" s="59"/>
      <c r="AN328" s="59"/>
      <c r="AO328" s="59"/>
      <c r="AP328" s="59"/>
      <c r="AQ328" s="59">
        <v>0</v>
      </c>
      <c r="AR328" s="59"/>
      <c r="AS328" s="59"/>
      <c r="AT328" s="59"/>
      <c r="AU328" s="59"/>
      <c r="AV328" s="59"/>
      <c r="AW328" s="60"/>
      <c r="AX328" s="60"/>
      <c r="AY328" s="60"/>
      <c r="AZ328" s="60"/>
      <c r="BA328" s="60"/>
      <c r="BB328" s="60"/>
      <c r="BC328" s="60"/>
      <c r="BD328" s="60"/>
      <c r="BE328" s="60"/>
      <c r="BF328" s="60"/>
      <c r="BG328" s="60"/>
      <c r="BH328" s="60"/>
      <c r="BI328" s="60"/>
      <c r="BJ328" s="60"/>
      <c r="BK328" s="60"/>
      <c r="BL328" s="60"/>
    </row>
    <row r="329" spans="1:79" s="21" customFormat="1" ht="25" customHeight="1" x14ac:dyDescent="0.25">
      <c r="A329" s="67">
        <v>2272</v>
      </c>
      <c r="B329" s="67"/>
      <c r="C329" s="67"/>
      <c r="D329" s="67"/>
      <c r="E329" s="67"/>
      <c r="F329" s="67"/>
      <c r="G329" s="49" t="s">
        <v>183</v>
      </c>
      <c r="H329" s="50"/>
      <c r="I329" s="50"/>
      <c r="J329" s="50"/>
      <c r="K329" s="50"/>
      <c r="L329" s="50"/>
      <c r="M329" s="50"/>
      <c r="N329" s="50"/>
      <c r="O329" s="50"/>
      <c r="P329" s="50"/>
      <c r="Q329" s="50"/>
      <c r="R329" s="50"/>
      <c r="S329" s="51"/>
      <c r="T329" s="68">
        <v>7726</v>
      </c>
      <c r="U329" s="68"/>
      <c r="V329" s="68"/>
      <c r="W329" s="68"/>
      <c r="X329" s="68"/>
      <c r="Y329" s="68"/>
      <c r="Z329" s="68">
        <v>6336</v>
      </c>
      <c r="AA329" s="68"/>
      <c r="AB329" s="68"/>
      <c r="AC329" s="68"/>
      <c r="AD329" s="68"/>
      <c r="AE329" s="59">
        <v>0</v>
      </c>
      <c r="AF329" s="59"/>
      <c r="AG329" s="59"/>
      <c r="AH329" s="59"/>
      <c r="AI329" s="59"/>
      <c r="AJ329" s="59"/>
      <c r="AK329" s="59">
        <v>0</v>
      </c>
      <c r="AL329" s="59"/>
      <c r="AM329" s="59"/>
      <c r="AN329" s="59"/>
      <c r="AO329" s="59"/>
      <c r="AP329" s="59"/>
      <c r="AQ329" s="59">
        <v>0</v>
      </c>
      <c r="AR329" s="59"/>
      <c r="AS329" s="59"/>
      <c r="AT329" s="59"/>
      <c r="AU329" s="59"/>
      <c r="AV329" s="59"/>
      <c r="AW329" s="60"/>
      <c r="AX329" s="60"/>
      <c r="AY329" s="60"/>
      <c r="AZ329" s="60"/>
      <c r="BA329" s="60"/>
      <c r="BB329" s="60"/>
      <c r="BC329" s="60"/>
      <c r="BD329" s="60"/>
      <c r="BE329" s="60"/>
      <c r="BF329" s="60"/>
      <c r="BG329" s="60"/>
      <c r="BH329" s="60"/>
      <c r="BI329" s="60"/>
      <c r="BJ329" s="60"/>
      <c r="BK329" s="60"/>
      <c r="BL329" s="60"/>
    </row>
    <row r="330" spans="1:79" s="21" customFormat="1" ht="12.75" customHeight="1" x14ac:dyDescent="0.25">
      <c r="A330" s="67">
        <v>2273</v>
      </c>
      <c r="B330" s="67"/>
      <c r="C330" s="67"/>
      <c r="D330" s="67"/>
      <c r="E330" s="67"/>
      <c r="F330" s="67"/>
      <c r="G330" s="49" t="s">
        <v>184</v>
      </c>
      <c r="H330" s="50"/>
      <c r="I330" s="50"/>
      <c r="J330" s="50"/>
      <c r="K330" s="50"/>
      <c r="L330" s="50"/>
      <c r="M330" s="50"/>
      <c r="N330" s="50"/>
      <c r="O330" s="50"/>
      <c r="P330" s="50"/>
      <c r="Q330" s="50"/>
      <c r="R330" s="50"/>
      <c r="S330" s="51"/>
      <c r="T330" s="68">
        <v>230000</v>
      </c>
      <c r="U330" s="68"/>
      <c r="V330" s="68"/>
      <c r="W330" s="68"/>
      <c r="X330" s="68"/>
      <c r="Y330" s="68"/>
      <c r="Z330" s="68">
        <v>146953</v>
      </c>
      <c r="AA330" s="68"/>
      <c r="AB330" s="68"/>
      <c r="AC330" s="68"/>
      <c r="AD330" s="68"/>
      <c r="AE330" s="59">
        <v>0</v>
      </c>
      <c r="AF330" s="59"/>
      <c r="AG330" s="59"/>
      <c r="AH330" s="59"/>
      <c r="AI330" s="59"/>
      <c r="AJ330" s="59"/>
      <c r="AK330" s="59">
        <v>0</v>
      </c>
      <c r="AL330" s="59"/>
      <c r="AM330" s="59"/>
      <c r="AN330" s="59"/>
      <c r="AO330" s="59"/>
      <c r="AP330" s="59"/>
      <c r="AQ330" s="59">
        <v>0</v>
      </c>
      <c r="AR330" s="59"/>
      <c r="AS330" s="59"/>
      <c r="AT330" s="59"/>
      <c r="AU330" s="59"/>
      <c r="AV330" s="59"/>
      <c r="AW330" s="60"/>
      <c r="AX330" s="60"/>
      <c r="AY330" s="60"/>
      <c r="AZ330" s="60"/>
      <c r="BA330" s="60"/>
      <c r="BB330" s="60"/>
      <c r="BC330" s="60"/>
      <c r="BD330" s="60"/>
      <c r="BE330" s="60"/>
      <c r="BF330" s="60"/>
      <c r="BG330" s="60"/>
      <c r="BH330" s="60"/>
      <c r="BI330" s="60"/>
      <c r="BJ330" s="60"/>
      <c r="BK330" s="60"/>
      <c r="BL330" s="60"/>
    </row>
    <row r="331" spans="1:79" s="21" customFormat="1" ht="25" customHeight="1" x14ac:dyDescent="0.25">
      <c r="A331" s="67">
        <v>2275</v>
      </c>
      <c r="B331" s="67"/>
      <c r="C331" s="67"/>
      <c r="D331" s="67"/>
      <c r="E331" s="67"/>
      <c r="F331" s="67"/>
      <c r="G331" s="49" t="s">
        <v>185</v>
      </c>
      <c r="H331" s="50"/>
      <c r="I331" s="50"/>
      <c r="J331" s="50"/>
      <c r="K331" s="50"/>
      <c r="L331" s="50"/>
      <c r="M331" s="50"/>
      <c r="N331" s="50"/>
      <c r="O331" s="50"/>
      <c r="P331" s="50"/>
      <c r="Q331" s="50"/>
      <c r="R331" s="50"/>
      <c r="S331" s="51"/>
      <c r="T331" s="68">
        <v>3090</v>
      </c>
      <c r="U331" s="68"/>
      <c r="V331" s="68"/>
      <c r="W331" s="68"/>
      <c r="X331" s="68"/>
      <c r="Y331" s="68"/>
      <c r="Z331" s="68">
        <v>2050</v>
      </c>
      <c r="AA331" s="68"/>
      <c r="AB331" s="68"/>
      <c r="AC331" s="68"/>
      <c r="AD331" s="68"/>
      <c r="AE331" s="59">
        <v>0</v>
      </c>
      <c r="AF331" s="59"/>
      <c r="AG331" s="59"/>
      <c r="AH331" s="59"/>
      <c r="AI331" s="59"/>
      <c r="AJ331" s="59"/>
      <c r="AK331" s="59">
        <v>0</v>
      </c>
      <c r="AL331" s="59"/>
      <c r="AM331" s="59"/>
      <c r="AN331" s="59"/>
      <c r="AO331" s="59"/>
      <c r="AP331" s="59"/>
      <c r="AQ331" s="59">
        <v>0</v>
      </c>
      <c r="AR331" s="59"/>
      <c r="AS331" s="59"/>
      <c r="AT331" s="59"/>
      <c r="AU331" s="59"/>
      <c r="AV331" s="59"/>
      <c r="AW331" s="60"/>
      <c r="AX331" s="60"/>
      <c r="AY331" s="60"/>
      <c r="AZ331" s="60"/>
      <c r="BA331" s="60"/>
      <c r="BB331" s="60"/>
      <c r="BC331" s="60"/>
      <c r="BD331" s="60"/>
      <c r="BE331" s="60"/>
      <c r="BF331" s="60"/>
      <c r="BG331" s="60"/>
      <c r="BH331" s="60"/>
      <c r="BI331" s="60"/>
      <c r="BJ331" s="60"/>
      <c r="BK331" s="60"/>
      <c r="BL331" s="60"/>
    </row>
    <row r="332" spans="1:79" s="21" customFormat="1" ht="28" customHeight="1" x14ac:dyDescent="0.25">
      <c r="A332" s="46">
        <v>2282</v>
      </c>
      <c r="B332" s="47"/>
      <c r="C332" s="47"/>
      <c r="D332" s="47"/>
      <c r="E332" s="47"/>
      <c r="F332" s="48"/>
      <c r="G332" s="49" t="s">
        <v>277</v>
      </c>
      <c r="H332" s="50"/>
      <c r="I332" s="50"/>
      <c r="J332" s="50"/>
      <c r="K332" s="50"/>
      <c r="L332" s="50"/>
      <c r="M332" s="50"/>
      <c r="N332" s="50"/>
      <c r="O332" s="50"/>
      <c r="P332" s="50"/>
      <c r="Q332" s="50"/>
      <c r="R332" s="50"/>
      <c r="S332" s="51"/>
      <c r="T332" s="52">
        <v>5000</v>
      </c>
      <c r="U332" s="53"/>
      <c r="V332" s="53"/>
      <c r="W332" s="53"/>
      <c r="X332" s="53"/>
      <c r="Y332" s="54"/>
      <c r="Z332" s="52">
        <v>1918</v>
      </c>
      <c r="AA332" s="53"/>
      <c r="AB332" s="53"/>
      <c r="AC332" s="54"/>
      <c r="AD332" s="43"/>
      <c r="AE332" s="52"/>
      <c r="AF332" s="53"/>
      <c r="AG332" s="53"/>
      <c r="AH332" s="53"/>
      <c r="AI332" s="53"/>
      <c r="AJ332" s="54"/>
      <c r="AK332" s="52"/>
      <c r="AL332" s="53"/>
      <c r="AM332" s="53"/>
      <c r="AN332" s="53"/>
      <c r="AO332" s="53"/>
      <c r="AP332" s="54"/>
      <c r="AQ332" s="52"/>
      <c r="AR332" s="53"/>
      <c r="AS332" s="53"/>
      <c r="AT332" s="53"/>
      <c r="AU332" s="53"/>
      <c r="AV332" s="54"/>
      <c r="AW332" s="46"/>
      <c r="AX332" s="47"/>
      <c r="AY332" s="47"/>
      <c r="AZ332" s="47"/>
      <c r="BA332" s="47"/>
      <c r="BB332" s="47"/>
      <c r="BC332" s="47"/>
      <c r="BD332" s="48"/>
      <c r="BE332" s="46"/>
      <c r="BF332" s="47"/>
      <c r="BG332" s="47"/>
      <c r="BH332" s="47"/>
      <c r="BI332" s="47"/>
      <c r="BJ332" s="47"/>
      <c r="BK332" s="47"/>
      <c r="BL332" s="48"/>
    </row>
    <row r="333" spans="1:79" s="22" customFormat="1" ht="12.75" customHeight="1" x14ac:dyDescent="0.25">
      <c r="A333" s="61"/>
      <c r="B333" s="61"/>
      <c r="C333" s="61"/>
      <c r="D333" s="61"/>
      <c r="E333" s="61"/>
      <c r="F333" s="61"/>
      <c r="G333" s="62" t="s">
        <v>146</v>
      </c>
      <c r="H333" s="63"/>
      <c r="I333" s="63"/>
      <c r="J333" s="63"/>
      <c r="K333" s="63"/>
      <c r="L333" s="63"/>
      <c r="M333" s="63"/>
      <c r="N333" s="63"/>
      <c r="O333" s="63"/>
      <c r="P333" s="63"/>
      <c r="Q333" s="63"/>
      <c r="R333" s="63"/>
      <c r="S333" s="64"/>
      <c r="T333" s="65">
        <v>5527168</v>
      </c>
      <c r="U333" s="65"/>
      <c r="V333" s="65"/>
      <c r="W333" s="65"/>
      <c r="X333" s="65"/>
      <c r="Y333" s="65"/>
      <c r="Z333" s="65">
        <v>5075638</v>
      </c>
      <c r="AA333" s="65"/>
      <c r="AB333" s="65"/>
      <c r="AC333" s="65"/>
      <c r="AD333" s="65"/>
      <c r="AE333" s="66">
        <v>0</v>
      </c>
      <c r="AF333" s="66"/>
      <c r="AG333" s="66"/>
      <c r="AH333" s="66"/>
      <c r="AI333" s="66"/>
      <c r="AJ333" s="66"/>
      <c r="AK333" s="66">
        <v>0</v>
      </c>
      <c r="AL333" s="66"/>
      <c r="AM333" s="66"/>
      <c r="AN333" s="66"/>
      <c r="AO333" s="66"/>
      <c r="AP333" s="66"/>
      <c r="AQ333" s="66">
        <v>0</v>
      </c>
      <c r="AR333" s="66"/>
      <c r="AS333" s="66"/>
      <c r="AT333" s="66"/>
      <c r="AU333" s="66"/>
      <c r="AV333" s="66"/>
      <c r="AW333" s="58"/>
      <c r="AX333" s="58"/>
      <c r="AY333" s="58"/>
      <c r="AZ333" s="58"/>
      <c r="BA333" s="58"/>
      <c r="BB333" s="58"/>
      <c r="BC333" s="58"/>
      <c r="BD333" s="58"/>
      <c r="BE333" s="58"/>
      <c r="BF333" s="58"/>
      <c r="BG333" s="58"/>
      <c r="BH333" s="58"/>
      <c r="BI333" s="58"/>
      <c r="BJ333" s="58"/>
      <c r="BK333" s="58"/>
      <c r="BL333" s="58"/>
    </row>
    <row r="335" spans="1:79" ht="14.25" customHeight="1" x14ac:dyDescent="0.25">
      <c r="A335" s="135" t="s">
        <v>305</v>
      </c>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c r="BI335" s="135"/>
      <c r="BJ335" s="135"/>
      <c r="BK335" s="135"/>
      <c r="BL335" s="135"/>
    </row>
    <row r="336" spans="1:79" ht="15" customHeight="1" x14ac:dyDescent="0.25">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row>
    <row r="337" spans="1:64" ht="1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hidden="1" x14ac:dyDescent="0.25"/>
    <row r="339" spans="1:64" ht="14" x14ac:dyDescent="0.25">
      <c r="A339" s="135" t="s">
        <v>306</v>
      </c>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c r="BI339" s="135"/>
      <c r="BJ339" s="135"/>
      <c r="BK339" s="135"/>
      <c r="BL339" s="135"/>
    </row>
    <row r="340" spans="1:64" ht="14" x14ac:dyDescent="0.25">
      <c r="A340" s="135" t="s">
        <v>307</v>
      </c>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c r="BI340" s="135"/>
      <c r="BJ340" s="135"/>
      <c r="BK340" s="135"/>
      <c r="BL340" s="135"/>
    </row>
    <row r="341" spans="1:64" ht="15" customHeight="1" x14ac:dyDescent="0.25">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row>
    <row r="342" spans="1:64" ht="1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hidden="1" x14ac:dyDescent="0.25"/>
    <row r="344" spans="1:64" hidden="1" x14ac:dyDescent="0.25"/>
    <row r="345" spans="1:64" ht="19" customHeight="1" x14ac:dyDescent="0.25">
      <c r="A345" s="137" t="s">
        <v>246</v>
      </c>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4"/>
      <c r="AC345" s="14"/>
      <c r="AD345" s="14"/>
      <c r="AE345" s="14"/>
      <c r="AF345" s="14"/>
      <c r="AG345" s="14"/>
      <c r="AH345" s="139"/>
      <c r="AI345" s="139"/>
      <c r="AJ345" s="139"/>
      <c r="AK345" s="139"/>
      <c r="AL345" s="139"/>
      <c r="AM345" s="139"/>
      <c r="AN345" s="139"/>
      <c r="AO345" s="139"/>
      <c r="AP345" s="139"/>
      <c r="AQ345" s="14"/>
      <c r="AR345" s="14"/>
      <c r="AS345" s="14"/>
      <c r="AT345" s="14"/>
      <c r="AU345" s="144" t="s">
        <v>263</v>
      </c>
      <c r="AV345" s="141"/>
      <c r="AW345" s="141"/>
      <c r="AX345" s="141"/>
      <c r="AY345" s="141"/>
      <c r="AZ345" s="141"/>
      <c r="BA345" s="141"/>
      <c r="BB345" s="141"/>
      <c r="BC345" s="141"/>
      <c r="BD345" s="141"/>
      <c r="BE345" s="141"/>
      <c r="BF345" s="141"/>
    </row>
    <row r="346" spans="1:64" ht="12.7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15"/>
      <c r="AC346" s="15"/>
      <c r="AD346" s="15"/>
      <c r="AE346" s="15"/>
      <c r="AF346" s="15"/>
      <c r="AG346" s="15"/>
      <c r="AH346" s="142"/>
      <c r="AI346" s="142"/>
      <c r="AJ346" s="142"/>
      <c r="AK346" s="142"/>
      <c r="AL346" s="142"/>
      <c r="AM346" s="142"/>
      <c r="AN346" s="142"/>
      <c r="AO346" s="142"/>
      <c r="AP346" s="142"/>
      <c r="AQ346" s="15"/>
      <c r="AR346" s="15"/>
      <c r="AS346" s="15"/>
      <c r="AT346" s="15"/>
      <c r="AU346" s="142" t="s">
        <v>159</v>
      </c>
      <c r="AV346" s="142"/>
      <c r="AW346" s="142"/>
      <c r="AX346" s="142"/>
      <c r="AY346" s="142"/>
      <c r="AZ346" s="142"/>
      <c r="BA346" s="142"/>
      <c r="BB346" s="142"/>
      <c r="BC346" s="142"/>
      <c r="BD346" s="142"/>
      <c r="BE346" s="142"/>
      <c r="BF346" s="142"/>
    </row>
    <row r="347" spans="1:64" ht="14"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15"/>
      <c r="AC347" s="15"/>
      <c r="AD347" s="15"/>
      <c r="AE347" s="15"/>
      <c r="AF347" s="15"/>
      <c r="AG347" s="15"/>
      <c r="AH347" s="16"/>
      <c r="AI347" s="16"/>
      <c r="AJ347" s="16"/>
      <c r="AK347" s="16"/>
      <c r="AL347" s="16"/>
      <c r="AM347" s="16"/>
      <c r="AN347" s="16"/>
      <c r="AO347" s="16"/>
      <c r="AP347" s="16"/>
      <c r="AQ347" s="15"/>
      <c r="AR347" s="15"/>
      <c r="AS347" s="15"/>
      <c r="AT347" s="15"/>
      <c r="AU347" s="16"/>
      <c r="AV347" s="16"/>
      <c r="AW347" s="16"/>
      <c r="AX347" s="16"/>
      <c r="AY347" s="16"/>
      <c r="AZ347" s="16"/>
      <c r="BA347" s="16"/>
      <c r="BB347" s="16"/>
      <c r="BC347" s="16"/>
      <c r="BD347" s="16"/>
      <c r="BE347" s="16"/>
      <c r="BF347" s="16"/>
    </row>
    <row r="348" spans="1:64" ht="18" customHeight="1" x14ac:dyDescent="0.25">
      <c r="A348" s="137" t="s">
        <v>247</v>
      </c>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5"/>
      <c r="AC348" s="15"/>
      <c r="AD348" s="15"/>
      <c r="AE348" s="15"/>
      <c r="AF348" s="15"/>
      <c r="AG348" s="15"/>
      <c r="AH348" s="139"/>
      <c r="AI348" s="139"/>
      <c r="AJ348" s="139"/>
      <c r="AK348" s="139"/>
      <c r="AL348" s="139"/>
      <c r="AM348" s="139"/>
      <c r="AN348" s="139"/>
      <c r="AO348" s="139"/>
      <c r="AP348" s="139"/>
      <c r="AQ348" s="15"/>
      <c r="AR348" s="15"/>
      <c r="AS348" s="15"/>
      <c r="AT348" s="15"/>
      <c r="AU348" s="140" t="s">
        <v>264</v>
      </c>
      <c r="AV348" s="141"/>
      <c r="AW348" s="141"/>
      <c r="AX348" s="141"/>
      <c r="AY348" s="141"/>
      <c r="AZ348" s="141"/>
      <c r="BA348" s="141"/>
      <c r="BB348" s="141"/>
      <c r="BC348" s="141"/>
      <c r="BD348" s="141"/>
      <c r="BE348" s="141"/>
      <c r="BF348" s="141"/>
    </row>
    <row r="349" spans="1:64" ht="12" customHeight="1" x14ac:dyDescent="0.25">
      <c r="AB349" s="15"/>
      <c r="AC349" s="15"/>
      <c r="AD349" s="15"/>
      <c r="AE349" s="15"/>
      <c r="AF349" s="15"/>
      <c r="AG349" s="15"/>
      <c r="AH349" s="142"/>
      <c r="AI349" s="142"/>
      <c r="AJ349" s="142"/>
      <c r="AK349" s="142"/>
      <c r="AL349" s="142"/>
      <c r="AM349" s="142"/>
      <c r="AN349" s="142"/>
      <c r="AO349" s="142"/>
      <c r="AP349" s="142"/>
      <c r="AQ349" s="15"/>
      <c r="AR349" s="15"/>
      <c r="AS349" s="15"/>
      <c r="AT349" s="15"/>
      <c r="AU349" s="142" t="s">
        <v>159</v>
      </c>
      <c r="AV349" s="142"/>
      <c r="AW349" s="142"/>
      <c r="AX349" s="142"/>
      <c r="AY349" s="142"/>
      <c r="AZ349" s="142"/>
      <c r="BA349" s="142"/>
      <c r="BB349" s="142"/>
      <c r="BC349" s="142"/>
      <c r="BD349" s="142"/>
      <c r="BE349" s="142"/>
      <c r="BF349" s="142"/>
    </row>
  </sheetData>
  <mergeCells count="2749">
    <mergeCell ref="A297:F297"/>
    <mergeCell ref="G297:S297"/>
    <mergeCell ref="T297:Y297"/>
    <mergeCell ref="Z297:AB297"/>
    <mergeCell ref="AE297:AJ297"/>
    <mergeCell ref="AL297:AP297"/>
    <mergeCell ref="AQ297:AV297"/>
    <mergeCell ref="AW297:BA297"/>
    <mergeCell ref="BB297:BF297"/>
    <mergeCell ref="BG297:BL297"/>
    <mergeCell ref="T298:Y298"/>
    <mergeCell ref="BG298:BL298"/>
    <mergeCell ref="BB298:BF298"/>
    <mergeCell ref="AW298:BA298"/>
    <mergeCell ref="AQ298:AV298"/>
    <mergeCell ref="AK298:AP298"/>
    <mergeCell ref="AE298:AJ298"/>
    <mergeCell ref="Z298:AD298"/>
    <mergeCell ref="G298:S298"/>
    <mergeCell ref="A298:F298"/>
    <mergeCell ref="A181:C181"/>
    <mergeCell ref="D181:I181"/>
    <mergeCell ref="R181:T181"/>
    <mergeCell ref="V181:AE181"/>
    <mergeCell ref="AF181:AJ181"/>
    <mergeCell ref="AK181:AN181"/>
    <mergeCell ref="AP181:AS181"/>
    <mergeCell ref="AU181:AY181"/>
    <mergeCell ref="AZ181:BD181"/>
    <mergeCell ref="BE181:BI181"/>
    <mergeCell ref="BJ181:BN181"/>
    <mergeCell ref="BO181:BS181"/>
    <mergeCell ref="BT181:BX181"/>
    <mergeCell ref="A179:C179"/>
    <mergeCell ref="D179:I179"/>
    <mergeCell ref="R179:T179"/>
    <mergeCell ref="V179:AE179"/>
    <mergeCell ref="AF179:AJ179"/>
    <mergeCell ref="AK179:AN179"/>
    <mergeCell ref="AP179:AS179"/>
    <mergeCell ref="AU179:AY179"/>
    <mergeCell ref="AZ179:BD179"/>
    <mergeCell ref="BE179:BI179"/>
    <mergeCell ref="BJ179:BN179"/>
    <mergeCell ref="BO179:BS179"/>
    <mergeCell ref="BT179:BX179"/>
    <mergeCell ref="A180:C180"/>
    <mergeCell ref="D180:I180"/>
    <mergeCell ref="R180:T180"/>
    <mergeCell ref="V180:AE180"/>
    <mergeCell ref="AF180:AJ180"/>
    <mergeCell ref="AK180:AN180"/>
    <mergeCell ref="AP180:AS180"/>
    <mergeCell ref="AU180:AY180"/>
    <mergeCell ref="AZ180:BD180"/>
    <mergeCell ref="BE180:BI180"/>
    <mergeCell ref="BJ180:BN180"/>
    <mergeCell ref="BO180:BS180"/>
    <mergeCell ref="BT180:BX180"/>
    <mergeCell ref="A226:T226"/>
    <mergeCell ref="V226:Y226"/>
    <mergeCell ref="Z226:AD226"/>
    <mergeCell ref="AE226:AI226"/>
    <mergeCell ref="AJ226:AN226"/>
    <mergeCell ref="AO226:AS226"/>
    <mergeCell ref="AT226:AX226"/>
    <mergeCell ref="AY226:BC226"/>
    <mergeCell ref="BD226:BH226"/>
    <mergeCell ref="BI226:BM226"/>
    <mergeCell ref="BN226:BR226"/>
    <mergeCell ref="AP187:AT187"/>
    <mergeCell ref="AU187:AY187"/>
    <mergeCell ref="AZ187:BD187"/>
    <mergeCell ref="BE187:BI187"/>
    <mergeCell ref="A188:C188"/>
    <mergeCell ref="D188:P188"/>
    <mergeCell ref="Q188:U188"/>
    <mergeCell ref="V188:AE188"/>
    <mergeCell ref="AF188:AJ188"/>
    <mergeCell ref="AK188:AO188"/>
    <mergeCell ref="A187:C187"/>
    <mergeCell ref="D187:P187"/>
    <mergeCell ref="Q187:U187"/>
    <mergeCell ref="V187:AE187"/>
    <mergeCell ref="A161:C161"/>
    <mergeCell ref="D161:I161"/>
    <mergeCell ref="V161:AE161"/>
    <mergeCell ref="AF161:AJ161"/>
    <mergeCell ref="AK161:AO161"/>
    <mergeCell ref="AP161:AT161"/>
    <mergeCell ref="AU161:AY161"/>
    <mergeCell ref="AZ161:BD161"/>
    <mergeCell ref="BE161:BI161"/>
    <mergeCell ref="BJ161:BN161"/>
    <mergeCell ref="BO161:BS161"/>
    <mergeCell ref="A184:BL184"/>
    <mergeCell ref="A185:C186"/>
    <mergeCell ref="D185:P186"/>
    <mergeCell ref="Q185:U186"/>
    <mergeCell ref="V185:AE186"/>
    <mergeCell ref="AF185:AT185"/>
    <mergeCell ref="AU185:BI185"/>
    <mergeCell ref="AF186:AJ186"/>
    <mergeCell ref="AK186:AO186"/>
    <mergeCell ref="AP186:AT186"/>
    <mergeCell ref="AU186:AY186"/>
    <mergeCell ref="AZ186:BD186"/>
    <mergeCell ref="BE186:BI186"/>
    <mergeCell ref="BJ163:BN163"/>
    <mergeCell ref="BO163:BS163"/>
    <mergeCell ref="BE165:BI165"/>
    <mergeCell ref="BJ165:BN165"/>
    <mergeCell ref="BO165:BS165"/>
    <mergeCell ref="BE167:BI167"/>
    <mergeCell ref="BJ167:BN167"/>
    <mergeCell ref="BO167:BS167"/>
    <mergeCell ref="BT161:BX161"/>
    <mergeCell ref="A177:C177"/>
    <mergeCell ref="D177:I177"/>
    <mergeCell ref="V177:AE177"/>
    <mergeCell ref="AF177:AJ177"/>
    <mergeCell ref="AK177:AO177"/>
    <mergeCell ref="AP177:AT177"/>
    <mergeCell ref="AU177:AY177"/>
    <mergeCell ref="AZ177:BD177"/>
    <mergeCell ref="BE177:BI177"/>
    <mergeCell ref="BJ177:BN177"/>
    <mergeCell ref="BO177:BS177"/>
    <mergeCell ref="BT177:BX177"/>
    <mergeCell ref="AP159:AT159"/>
    <mergeCell ref="AU159:AY159"/>
    <mergeCell ref="AZ159:BD159"/>
    <mergeCell ref="BE159:BI159"/>
    <mergeCell ref="BJ159:BN159"/>
    <mergeCell ref="BO159:BS159"/>
    <mergeCell ref="BT159:BX159"/>
    <mergeCell ref="A160:C160"/>
    <mergeCell ref="D160:I160"/>
    <mergeCell ref="V160:AE160"/>
    <mergeCell ref="AF160:AJ160"/>
    <mergeCell ref="AK160:AO160"/>
    <mergeCell ref="AP160:AT160"/>
    <mergeCell ref="AU160:AY160"/>
    <mergeCell ref="AZ160:BD160"/>
    <mergeCell ref="BE160:BI160"/>
    <mergeCell ref="BJ160:BN160"/>
    <mergeCell ref="BT160:BX160"/>
    <mergeCell ref="BE163:BI163"/>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31:BP31"/>
    <mergeCell ref="BQ31:BT31"/>
    <mergeCell ref="BU31:BY31"/>
    <mergeCell ref="BU33:BY33"/>
    <mergeCell ref="BL33:BP33"/>
    <mergeCell ref="BQ33:BT33"/>
    <mergeCell ref="BL32:BP32"/>
    <mergeCell ref="BQ32:BT32"/>
    <mergeCell ref="A40:D41"/>
    <mergeCell ref="E40:W41"/>
    <mergeCell ref="X40:AQ40"/>
    <mergeCell ref="AR40:BK40"/>
    <mergeCell ref="X41:AB41"/>
    <mergeCell ref="AC41:AG41"/>
    <mergeCell ref="AH41:AL41"/>
    <mergeCell ref="AM41:AQ41"/>
    <mergeCell ref="AR41:AV41"/>
    <mergeCell ref="BB30:BF30"/>
    <mergeCell ref="BG30:BK30"/>
    <mergeCell ref="BB31:BF31"/>
    <mergeCell ref="BG31:BK31"/>
    <mergeCell ref="A32:D32"/>
    <mergeCell ref="E32:T32"/>
    <mergeCell ref="U32:Y32"/>
    <mergeCell ref="Z32:AD32"/>
    <mergeCell ref="AE32:AH32"/>
    <mergeCell ref="AX33:BA33"/>
    <mergeCell ref="BB33:BF33"/>
    <mergeCell ref="BG33:BK33"/>
    <mergeCell ref="A36:D36"/>
    <mergeCell ref="E36:T36"/>
    <mergeCell ref="U36:Y36"/>
    <mergeCell ref="Z36:AD36"/>
    <mergeCell ref="AS33:AW33"/>
    <mergeCell ref="A31:D31"/>
    <mergeCell ref="E31:T31"/>
    <mergeCell ref="U31:Y31"/>
    <mergeCell ref="Z31:AD31"/>
    <mergeCell ref="AE31:AH31"/>
    <mergeCell ref="A34:D3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C45:AG45"/>
    <mergeCell ref="AH45:AL45"/>
    <mergeCell ref="BG45:BK45"/>
    <mergeCell ref="BB46:BF46"/>
    <mergeCell ref="BG50:BK50"/>
    <mergeCell ref="BG49:BK49"/>
    <mergeCell ref="A50:D50"/>
    <mergeCell ref="E50:W50"/>
    <mergeCell ref="X50:AB50"/>
    <mergeCell ref="AC50:AG50"/>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U57:BY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A58:D58"/>
    <mergeCell ref="E58:T58"/>
    <mergeCell ref="U58:Y58"/>
    <mergeCell ref="Z58:AD58"/>
    <mergeCell ref="AE58:AH58"/>
    <mergeCell ref="AI58:AM58"/>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0:BY60"/>
    <mergeCell ref="A75:BL75"/>
    <mergeCell ref="A76:BY76"/>
    <mergeCell ref="A77:E78"/>
    <mergeCell ref="F77:T78"/>
    <mergeCell ref="U77:AM77"/>
    <mergeCell ref="AN77:BF77"/>
    <mergeCell ref="BG77:BY77"/>
    <mergeCell ref="U78:Y78"/>
    <mergeCell ref="Z78:AD78"/>
    <mergeCell ref="AS60:AW60"/>
    <mergeCell ref="AX60:BA60"/>
    <mergeCell ref="BB60:BF60"/>
    <mergeCell ref="BG60:BK60"/>
    <mergeCell ref="BL60:BP60"/>
    <mergeCell ref="BQ60:BT60"/>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AR89:AV89"/>
    <mergeCell ref="AW89:BA89"/>
    <mergeCell ref="BB89:BF89"/>
    <mergeCell ref="BG89:BK89"/>
    <mergeCell ref="A104:BL104"/>
    <mergeCell ref="A105:BK105"/>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BG91:BK91"/>
    <mergeCell ref="A92:D92"/>
    <mergeCell ref="E92:W92"/>
    <mergeCell ref="X92:AB92"/>
    <mergeCell ref="AC92:AG92"/>
    <mergeCell ref="AH92:AL92"/>
    <mergeCell ref="AM92:AQ92"/>
    <mergeCell ref="AR92:AV92"/>
    <mergeCell ref="AW92:BA92"/>
    <mergeCell ref="BB92:BF92"/>
    <mergeCell ref="AC91:AG91"/>
    <mergeCell ref="AH91:AL91"/>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E132:AI132"/>
    <mergeCell ref="AJ132:AN132"/>
    <mergeCell ref="AO132:AS132"/>
    <mergeCell ref="AT132:AX132"/>
    <mergeCell ref="AY132:BC132"/>
    <mergeCell ref="BD132:BH132"/>
    <mergeCell ref="BQ120:BT120"/>
    <mergeCell ref="BU120:BY120"/>
    <mergeCell ref="A129:BL129"/>
    <mergeCell ref="A130:BH130"/>
    <mergeCell ref="A131:C132"/>
    <mergeCell ref="D131:T132"/>
    <mergeCell ref="U131:AN131"/>
    <mergeCell ref="AO131:BH131"/>
    <mergeCell ref="U132:Y132"/>
    <mergeCell ref="Z132:AD132"/>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BB121:BF121"/>
    <mergeCell ref="BG121:BK121"/>
    <mergeCell ref="BL121:BP121"/>
    <mergeCell ref="BQ121:BT121"/>
    <mergeCell ref="A145:BL145"/>
    <mergeCell ref="A146:BL146"/>
    <mergeCell ref="AT136:AX136"/>
    <mergeCell ref="AY136:BC136"/>
    <mergeCell ref="BD136:BH136"/>
    <mergeCell ref="A137:C137"/>
    <mergeCell ref="AO134:AS134"/>
    <mergeCell ref="AT134:AX134"/>
    <mergeCell ref="AY134:BC134"/>
    <mergeCell ref="BD134:BH134"/>
    <mergeCell ref="A135:C135"/>
    <mergeCell ref="D135:T135"/>
    <mergeCell ref="U135:Y135"/>
    <mergeCell ref="Z135:AD135"/>
    <mergeCell ref="AE135:AI135"/>
    <mergeCell ref="AJ135:AN135"/>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Z149:BD149"/>
    <mergeCell ref="BE149:BI149"/>
    <mergeCell ref="BJ149:BN149"/>
    <mergeCell ref="BO149:BS149"/>
    <mergeCell ref="A149:C149"/>
    <mergeCell ref="D149:P149"/>
    <mergeCell ref="Q149:U149"/>
    <mergeCell ref="V149:AE149"/>
    <mergeCell ref="AF149:AJ149"/>
    <mergeCell ref="AK149:AO149"/>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P151:AT151"/>
    <mergeCell ref="AU151:AY151"/>
    <mergeCell ref="AZ151:BD151"/>
    <mergeCell ref="BE151:BI151"/>
    <mergeCell ref="BJ151:BN151"/>
    <mergeCell ref="BO151:BS151"/>
    <mergeCell ref="BE150:BI150"/>
    <mergeCell ref="BJ150:BN150"/>
    <mergeCell ref="BO150:BS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0:AT150"/>
    <mergeCell ref="AU150:AY150"/>
    <mergeCell ref="AF187:AJ187"/>
    <mergeCell ref="AK187:AO187"/>
    <mergeCell ref="AP189:AT189"/>
    <mergeCell ref="AU189:AY189"/>
    <mergeCell ref="AZ189:BD189"/>
    <mergeCell ref="BE189:BI189"/>
    <mergeCell ref="A214:BL214"/>
    <mergeCell ref="A215:BR215"/>
    <mergeCell ref="BE190:BI190"/>
    <mergeCell ref="A191:C191"/>
    <mergeCell ref="D191:P191"/>
    <mergeCell ref="Q191:U191"/>
    <mergeCell ref="AP188:AT188"/>
    <mergeCell ref="AU188:AY188"/>
    <mergeCell ref="AZ188:BD188"/>
    <mergeCell ref="BE188:BI188"/>
    <mergeCell ref="A189:C189"/>
    <mergeCell ref="D189:P189"/>
    <mergeCell ref="Q189:U189"/>
    <mergeCell ref="V189:AE189"/>
    <mergeCell ref="AF189:AJ189"/>
    <mergeCell ref="AK189:AO189"/>
    <mergeCell ref="BE191:BI191"/>
    <mergeCell ref="A192:C192"/>
    <mergeCell ref="D192:P192"/>
    <mergeCell ref="Q192:U192"/>
    <mergeCell ref="V192:AE192"/>
    <mergeCell ref="AF192:AJ192"/>
    <mergeCell ref="AK192:AO192"/>
    <mergeCell ref="AP192:AT192"/>
    <mergeCell ref="AU192:AY192"/>
    <mergeCell ref="AZ192:BD192"/>
    <mergeCell ref="V191:AE191"/>
    <mergeCell ref="AF191:AJ191"/>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17:AS217"/>
    <mergeCell ref="AT217:AX217"/>
    <mergeCell ref="AY217:BC217"/>
    <mergeCell ref="BD217:BH217"/>
    <mergeCell ref="BI217:BM217"/>
    <mergeCell ref="BN217:BR217"/>
    <mergeCell ref="A216:T217"/>
    <mergeCell ref="U216:AD216"/>
    <mergeCell ref="AE216:AN216"/>
    <mergeCell ref="AO216:AX216"/>
    <mergeCell ref="AY216:BH216"/>
    <mergeCell ref="BI216:BR216"/>
    <mergeCell ref="U217:Y217"/>
    <mergeCell ref="Z217:AD217"/>
    <mergeCell ref="AE217:AI217"/>
    <mergeCell ref="AJ217:AN217"/>
    <mergeCell ref="AT220:AX220"/>
    <mergeCell ref="AY220:BC220"/>
    <mergeCell ref="BD220:BH220"/>
    <mergeCell ref="BI220:BM220"/>
    <mergeCell ref="BN220:BR220"/>
    <mergeCell ref="A231:BL231"/>
    <mergeCell ref="BI221:BM221"/>
    <mergeCell ref="BN221:BR221"/>
    <mergeCell ref="A222:T222"/>
    <mergeCell ref="U222:Y222"/>
    <mergeCell ref="A220:T220"/>
    <mergeCell ref="U220:Y220"/>
    <mergeCell ref="Z220:AD220"/>
    <mergeCell ref="AE220:AI220"/>
    <mergeCell ref="AJ220:AN220"/>
    <mergeCell ref="AO220:AS220"/>
    <mergeCell ref="AO219:AS219"/>
    <mergeCell ref="AT219:AX219"/>
    <mergeCell ref="AY219:BC219"/>
    <mergeCell ref="BD219:BH219"/>
    <mergeCell ref="BI219:BM219"/>
    <mergeCell ref="BN219:BR219"/>
    <mergeCell ref="BD222:BH222"/>
    <mergeCell ref="BI222:BM222"/>
    <mergeCell ref="BN222:BR222"/>
    <mergeCell ref="A223:T223"/>
    <mergeCell ref="U223:Y223"/>
    <mergeCell ref="Z223:AD223"/>
    <mergeCell ref="AE223:AI223"/>
    <mergeCell ref="AJ223:AN223"/>
    <mergeCell ref="A235:C235"/>
    <mergeCell ref="D235:V235"/>
    <mergeCell ref="W235:Y235"/>
    <mergeCell ref="Z235:AB235"/>
    <mergeCell ref="AC235:AE235"/>
    <mergeCell ref="AF235:AH235"/>
    <mergeCell ref="BJ233:BL234"/>
    <mergeCell ref="W234:Y234"/>
    <mergeCell ref="Z234:AB234"/>
    <mergeCell ref="AC234:AE234"/>
    <mergeCell ref="AF234:AH234"/>
    <mergeCell ref="AI234:AK234"/>
    <mergeCell ref="AL234:AN234"/>
    <mergeCell ref="AO234:AQ234"/>
    <mergeCell ref="AR234:AT234"/>
    <mergeCell ref="BG232:BL232"/>
    <mergeCell ref="W233:AB233"/>
    <mergeCell ref="AC233:AH233"/>
    <mergeCell ref="AI233:AN233"/>
    <mergeCell ref="AO233:AT233"/>
    <mergeCell ref="AU233:AW234"/>
    <mergeCell ref="AX233:AZ234"/>
    <mergeCell ref="BA233:BC234"/>
    <mergeCell ref="BD233:BF234"/>
    <mergeCell ref="BG233:BI234"/>
    <mergeCell ref="A232:C234"/>
    <mergeCell ref="D232:V234"/>
    <mergeCell ref="W232:AH232"/>
    <mergeCell ref="AI232:AT232"/>
    <mergeCell ref="AU232:AZ232"/>
    <mergeCell ref="BA232:BF232"/>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AP249:AT249"/>
    <mergeCell ref="AU249:AY249"/>
    <mergeCell ref="AZ249:BD249"/>
    <mergeCell ref="BE249:BI249"/>
    <mergeCell ref="BJ249:BN249"/>
    <mergeCell ref="BO249:BS249"/>
    <mergeCell ref="A247:BS247"/>
    <mergeCell ref="A248:F249"/>
    <mergeCell ref="G248:S249"/>
    <mergeCell ref="T248:Z249"/>
    <mergeCell ref="AA248:AO248"/>
    <mergeCell ref="AP248:BD248"/>
    <mergeCell ref="BE248:BS248"/>
    <mergeCell ref="AA249:AE249"/>
    <mergeCell ref="AF249:AJ249"/>
    <mergeCell ref="AK249:AO249"/>
    <mergeCell ref="BA237:BC237"/>
    <mergeCell ref="BD237:BF237"/>
    <mergeCell ref="BG237:BI237"/>
    <mergeCell ref="BJ237:BL237"/>
    <mergeCell ref="A245:BL245"/>
    <mergeCell ref="A246:BS246"/>
    <mergeCell ref="AF238:AH238"/>
    <mergeCell ref="AI238:AK238"/>
    <mergeCell ref="AL238:AN238"/>
    <mergeCell ref="AO238:AQ238"/>
    <mergeCell ref="AI237:AK237"/>
    <mergeCell ref="AL237:AN237"/>
    <mergeCell ref="AO237:AQ237"/>
    <mergeCell ref="AR237:AT237"/>
    <mergeCell ref="AU237:AW237"/>
    <mergeCell ref="AX237:AZ237"/>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BJ238:BL238"/>
    <mergeCell ref="A239:C239"/>
    <mergeCell ref="D239:V239"/>
    <mergeCell ref="W239:Y239"/>
    <mergeCell ref="Z239:AB239"/>
    <mergeCell ref="AC239:AE239"/>
    <mergeCell ref="AF239:AH239"/>
    <mergeCell ref="AP252:AT252"/>
    <mergeCell ref="AU252:AY252"/>
    <mergeCell ref="AZ252:BD252"/>
    <mergeCell ref="BE252:BI252"/>
    <mergeCell ref="BJ252:BN252"/>
    <mergeCell ref="BO252:BS252"/>
    <mergeCell ref="A252:F252"/>
    <mergeCell ref="G252:S252"/>
    <mergeCell ref="T252:Z252"/>
    <mergeCell ref="AA252:AE252"/>
    <mergeCell ref="AF252:AJ252"/>
    <mergeCell ref="AK252:AO252"/>
    <mergeCell ref="AR238:AT238"/>
    <mergeCell ref="AU238:AW238"/>
    <mergeCell ref="AX238:AZ238"/>
    <mergeCell ref="BA238:BC238"/>
    <mergeCell ref="BD238:BF238"/>
    <mergeCell ref="BG238:BI238"/>
    <mergeCell ref="A238:C238"/>
    <mergeCell ref="D238:V238"/>
    <mergeCell ref="W238:Y238"/>
    <mergeCell ref="Z238:AB238"/>
    <mergeCell ref="AC238:AE238"/>
    <mergeCell ref="BJ240:BL240"/>
    <mergeCell ref="A241:C241"/>
    <mergeCell ref="AK262:AO262"/>
    <mergeCell ref="AP262:AT262"/>
    <mergeCell ref="AU262:AY262"/>
    <mergeCell ref="AZ262:BD262"/>
    <mergeCell ref="A262:F262"/>
    <mergeCell ref="G262:S262"/>
    <mergeCell ref="T262:Z262"/>
    <mergeCell ref="AA262:AE262"/>
    <mergeCell ref="AF262:AJ262"/>
    <mergeCell ref="AP259:AT259"/>
    <mergeCell ref="A255:BL255"/>
    <mergeCell ref="A256:BD256"/>
    <mergeCell ref="A257:F258"/>
    <mergeCell ref="G257:S258"/>
    <mergeCell ref="T257:Z258"/>
    <mergeCell ref="AA257:AO257"/>
    <mergeCell ref="AP257:BD257"/>
    <mergeCell ref="AA258:AE258"/>
    <mergeCell ref="AF258:AJ258"/>
    <mergeCell ref="AK258:AO258"/>
    <mergeCell ref="A259:F259"/>
    <mergeCell ref="G259:S259"/>
    <mergeCell ref="T259:Z259"/>
    <mergeCell ref="BP268:BS268"/>
    <mergeCell ref="A269:M269"/>
    <mergeCell ref="N269:U269"/>
    <mergeCell ref="V269:Z269"/>
    <mergeCell ref="AA269:AE269"/>
    <mergeCell ref="AF269:AI269"/>
    <mergeCell ref="AJ269:AN269"/>
    <mergeCell ref="AA268:AE268"/>
    <mergeCell ref="AF268:AI268"/>
    <mergeCell ref="AJ268:AN268"/>
    <mergeCell ref="AO268:AR268"/>
    <mergeCell ref="AS268:AW268"/>
    <mergeCell ref="AX268:BA268"/>
    <mergeCell ref="A265:BL265"/>
    <mergeCell ref="A266:BM266"/>
    <mergeCell ref="A267:M268"/>
    <mergeCell ref="N267:U268"/>
    <mergeCell ref="AS269:AW269"/>
    <mergeCell ref="AX269:BA269"/>
    <mergeCell ref="BB269:BF269"/>
    <mergeCell ref="BG269:BJ269"/>
    <mergeCell ref="BK269:BO269"/>
    <mergeCell ref="AS275:AW275"/>
    <mergeCell ref="AJ274:AN274"/>
    <mergeCell ref="AO274:AR274"/>
    <mergeCell ref="AS274:AW274"/>
    <mergeCell ref="AX274:BA274"/>
    <mergeCell ref="BB274:BF274"/>
    <mergeCell ref="V267:Z268"/>
    <mergeCell ref="AA267:AI267"/>
    <mergeCell ref="AJ267:AR267"/>
    <mergeCell ref="AS267:BA267"/>
    <mergeCell ref="BB267:BJ267"/>
    <mergeCell ref="BK267:BS267"/>
    <mergeCell ref="BB270:BF270"/>
    <mergeCell ref="BG270:BJ270"/>
    <mergeCell ref="BK270:BO270"/>
    <mergeCell ref="BP270:BS270"/>
    <mergeCell ref="A271:M271"/>
    <mergeCell ref="N271:U271"/>
    <mergeCell ref="V271:Z271"/>
    <mergeCell ref="AA271:AE271"/>
    <mergeCell ref="AF271:AI271"/>
    <mergeCell ref="AJ271:AN271"/>
    <mergeCell ref="AX273:BA273"/>
    <mergeCell ref="BB273:BF273"/>
    <mergeCell ref="BG273:BJ273"/>
    <mergeCell ref="BK273:BO273"/>
    <mergeCell ref="BP273:BS273"/>
    <mergeCell ref="BP269:BS269"/>
    <mergeCell ref="A270:M270"/>
    <mergeCell ref="N270:U270"/>
    <mergeCell ref="V270:Z270"/>
    <mergeCell ref="AA270:AE270"/>
    <mergeCell ref="A272:M272"/>
    <mergeCell ref="N272:U272"/>
    <mergeCell ref="V272:Z272"/>
    <mergeCell ref="AA272:AE272"/>
    <mergeCell ref="AF272:AI272"/>
    <mergeCell ref="AJ272:AN272"/>
    <mergeCell ref="AO272:AR272"/>
    <mergeCell ref="G287:S287"/>
    <mergeCell ref="T287:Y287"/>
    <mergeCell ref="Z287:AD287"/>
    <mergeCell ref="AE287:AJ287"/>
    <mergeCell ref="A285:F286"/>
    <mergeCell ref="G285:S286"/>
    <mergeCell ref="T285:Y286"/>
    <mergeCell ref="Z285:AD286"/>
    <mergeCell ref="AE285:AJ286"/>
    <mergeCell ref="AK285:AP286"/>
    <mergeCell ref="AF273:AI273"/>
    <mergeCell ref="AJ273:AN273"/>
    <mergeCell ref="AO273:AR273"/>
    <mergeCell ref="BP271:BS271"/>
    <mergeCell ref="A278:BL278"/>
    <mergeCell ref="A279:BL279"/>
    <mergeCell ref="A282:BL282"/>
    <mergeCell ref="A283:BL283"/>
    <mergeCell ref="A284:BL284"/>
    <mergeCell ref="AS272:AW272"/>
    <mergeCell ref="AX272:BA272"/>
    <mergeCell ref="BB272:BF272"/>
    <mergeCell ref="BG272:BJ272"/>
    <mergeCell ref="AO271:AR271"/>
    <mergeCell ref="AS271:AW271"/>
    <mergeCell ref="AX271:BA271"/>
    <mergeCell ref="BB271:BF271"/>
    <mergeCell ref="BG271:BJ271"/>
    <mergeCell ref="BK271:BO271"/>
    <mergeCell ref="BK272:BO272"/>
    <mergeCell ref="BP272:BS272"/>
    <mergeCell ref="A273:M273"/>
    <mergeCell ref="N273:U273"/>
    <mergeCell ref="V273:Z273"/>
    <mergeCell ref="AA273:AE273"/>
    <mergeCell ref="BP275:BS275"/>
    <mergeCell ref="BK274:BO274"/>
    <mergeCell ref="BP274:BS274"/>
    <mergeCell ref="A275:M275"/>
    <mergeCell ref="N275:U275"/>
    <mergeCell ref="V275:Z275"/>
    <mergeCell ref="AA275:AE275"/>
    <mergeCell ref="AF275:AI275"/>
    <mergeCell ref="AJ275:AN275"/>
    <mergeCell ref="AO275:AR275"/>
    <mergeCell ref="A300:BL300"/>
    <mergeCell ref="BB290:BF290"/>
    <mergeCell ref="BG290:BL290"/>
    <mergeCell ref="A291:F291"/>
    <mergeCell ref="G291:S291"/>
    <mergeCell ref="AK288:AP288"/>
    <mergeCell ref="AQ288:AV288"/>
    <mergeCell ref="AW288:BA288"/>
    <mergeCell ref="BB288:BF288"/>
    <mergeCell ref="BG288:BL288"/>
    <mergeCell ref="A289:F289"/>
    <mergeCell ref="G289:S289"/>
    <mergeCell ref="T289:Y289"/>
    <mergeCell ref="Z289:AD289"/>
    <mergeCell ref="AE289:AJ289"/>
    <mergeCell ref="A290:F290"/>
    <mergeCell ref="G290:S290"/>
    <mergeCell ref="T290:Y290"/>
    <mergeCell ref="Z290:AD290"/>
    <mergeCell ref="AE290:AJ290"/>
    <mergeCell ref="AK290:AP290"/>
    <mergeCell ref="AQ290:AV290"/>
    <mergeCell ref="AW290:BA290"/>
    <mergeCell ref="AK289:AP289"/>
    <mergeCell ref="AQ289:AV289"/>
    <mergeCell ref="AW289:BA289"/>
    <mergeCell ref="BB292:BF292"/>
    <mergeCell ref="BG292:BL292"/>
    <mergeCell ref="A293:F293"/>
    <mergeCell ref="G293:S293"/>
    <mergeCell ref="A288:F288"/>
    <mergeCell ref="G288:S288"/>
    <mergeCell ref="AT303:AW304"/>
    <mergeCell ref="AX303:BG303"/>
    <mergeCell ref="BH303:BL304"/>
    <mergeCell ref="Z304:AD304"/>
    <mergeCell ref="AE304:AI304"/>
    <mergeCell ref="AX304:BB304"/>
    <mergeCell ref="BC304:BG304"/>
    <mergeCell ref="A301:BL301"/>
    <mergeCell ref="A302:F304"/>
    <mergeCell ref="G302:P304"/>
    <mergeCell ref="Q302:AN302"/>
    <mergeCell ref="AO302:BL302"/>
    <mergeCell ref="Q303:U304"/>
    <mergeCell ref="V303:Y304"/>
    <mergeCell ref="Z303:AI303"/>
    <mergeCell ref="AJ303:AN304"/>
    <mergeCell ref="AO303:AS304"/>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O307:AS307"/>
    <mergeCell ref="AT307:AW307"/>
    <mergeCell ref="AX307:BB307"/>
    <mergeCell ref="BC307:BG307"/>
    <mergeCell ref="BH307:BL307"/>
    <mergeCell ref="A307:F307"/>
    <mergeCell ref="G307:P307"/>
    <mergeCell ref="Q307:U307"/>
    <mergeCell ref="V307:Y307"/>
    <mergeCell ref="Z307:AD307"/>
    <mergeCell ref="AE307:AI307"/>
    <mergeCell ref="AJ309:AN309"/>
    <mergeCell ref="AO309:AS309"/>
    <mergeCell ref="AT309:AW309"/>
    <mergeCell ref="AX309:BB309"/>
    <mergeCell ref="BC309:BG309"/>
    <mergeCell ref="BH309:BL309"/>
    <mergeCell ref="AT308:AW308"/>
    <mergeCell ref="AX308:BB308"/>
    <mergeCell ref="BC308:BG308"/>
    <mergeCell ref="BH308:BL308"/>
    <mergeCell ref="A309:F309"/>
    <mergeCell ref="G309:P309"/>
    <mergeCell ref="AE308:AI308"/>
    <mergeCell ref="AJ308:AN308"/>
    <mergeCell ref="AO308:AS308"/>
    <mergeCell ref="BU35:BY35"/>
    <mergeCell ref="A348:AA348"/>
    <mergeCell ref="AH348:AP348"/>
    <mergeCell ref="AU348:BF348"/>
    <mergeCell ref="AH349:AP349"/>
    <mergeCell ref="AU349:BF349"/>
    <mergeCell ref="A341:BL341"/>
    <mergeCell ref="A345:AA345"/>
    <mergeCell ref="AH345:AP345"/>
    <mergeCell ref="AU345:BF345"/>
    <mergeCell ref="AH346:AP346"/>
    <mergeCell ref="AU346:BF346"/>
    <mergeCell ref="AW324:BD324"/>
    <mergeCell ref="BE324:BL324"/>
    <mergeCell ref="A335:BL335"/>
    <mergeCell ref="A336:BL336"/>
    <mergeCell ref="A339:BL339"/>
    <mergeCell ref="A340:BL340"/>
    <mergeCell ref="A45:D45"/>
    <mergeCell ref="E45:W45"/>
    <mergeCell ref="X45:AB45"/>
    <mergeCell ref="Z324:AD324"/>
    <mergeCell ref="AE324:AJ324"/>
    <mergeCell ref="AK324:AP324"/>
    <mergeCell ref="AQ324:AV324"/>
    <mergeCell ref="A323:F323"/>
    <mergeCell ref="G323:S323"/>
    <mergeCell ref="T323:Y323"/>
    <mergeCell ref="Z323:AD323"/>
    <mergeCell ref="AE323:AJ323"/>
    <mergeCell ref="AK323:AP323"/>
    <mergeCell ref="BE320:BL321"/>
    <mergeCell ref="AN35:AR35"/>
    <mergeCell ref="AS35:AW35"/>
    <mergeCell ref="AX35:BA35"/>
    <mergeCell ref="BB35:BF35"/>
    <mergeCell ref="BG35:BK35"/>
    <mergeCell ref="BB34:BF34"/>
    <mergeCell ref="BG34:BK34"/>
    <mergeCell ref="BL34:BP34"/>
    <mergeCell ref="A318:BL318"/>
    <mergeCell ref="A319:BL319"/>
    <mergeCell ref="A320:F321"/>
    <mergeCell ref="G320:S321"/>
    <mergeCell ref="T320:Y321"/>
    <mergeCell ref="Z320:AD321"/>
    <mergeCell ref="AE320:AJ321"/>
    <mergeCell ref="AK320:AP321"/>
    <mergeCell ref="AQ320:AV321"/>
    <mergeCell ref="AW320:BD321"/>
    <mergeCell ref="AJ307:AN307"/>
    <mergeCell ref="Q309:U309"/>
    <mergeCell ref="V309:Y309"/>
    <mergeCell ref="Z309:AD309"/>
    <mergeCell ref="AE309:AI309"/>
    <mergeCell ref="A308:F308"/>
    <mergeCell ref="G308:P308"/>
    <mergeCell ref="Q308:U308"/>
    <mergeCell ref="V308:Y308"/>
    <mergeCell ref="Z308:AD308"/>
    <mergeCell ref="AJ306:AN306"/>
    <mergeCell ref="AO306:AS306"/>
    <mergeCell ref="AT306:AW306"/>
    <mergeCell ref="AX306:BB306"/>
    <mergeCell ref="BQ34:BT34"/>
    <mergeCell ref="BU34:BY34"/>
    <mergeCell ref="A35:D35"/>
    <mergeCell ref="E35:T35"/>
    <mergeCell ref="U35:Y35"/>
    <mergeCell ref="Z35:AD35"/>
    <mergeCell ref="AE35:AH35"/>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E34:T34"/>
    <mergeCell ref="U34:Y34"/>
    <mergeCell ref="Z34:AD34"/>
    <mergeCell ref="AE34:AH34"/>
    <mergeCell ref="AI34:AM34"/>
    <mergeCell ref="AN34:AR34"/>
    <mergeCell ref="AS34:AW34"/>
    <mergeCell ref="AX34:BA34"/>
    <mergeCell ref="AI35:AM3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M43:AQ43"/>
    <mergeCell ref="AR43:AV43"/>
    <mergeCell ref="A42:D42"/>
    <mergeCell ref="AE36:AH36"/>
    <mergeCell ref="AI36:AM36"/>
    <mergeCell ref="AN36:AR36"/>
    <mergeCell ref="E42:W42"/>
    <mergeCell ref="X42:AB42"/>
    <mergeCell ref="AC42:AG42"/>
    <mergeCell ref="AH42:AL42"/>
    <mergeCell ref="AM42:AQ42"/>
    <mergeCell ref="AR42:AV42"/>
    <mergeCell ref="A39:BK3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W46:BA46"/>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6:D46"/>
    <mergeCell ref="E46:W46"/>
    <mergeCell ref="X46:AB46"/>
    <mergeCell ref="AC46:AG46"/>
    <mergeCell ref="AH46:AL46"/>
    <mergeCell ref="AM46:AQ46"/>
    <mergeCell ref="AR46:AV46"/>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AN121:AR121"/>
    <mergeCell ref="AS121:AW121"/>
    <mergeCell ref="AX121:BA121"/>
    <mergeCell ref="BU123:BY123"/>
    <mergeCell ref="A124:C124"/>
    <mergeCell ref="D124:T124"/>
    <mergeCell ref="U124:Y124"/>
    <mergeCell ref="Z124:AD124"/>
    <mergeCell ref="AE124:AH124"/>
    <mergeCell ref="AI124:AM124"/>
    <mergeCell ref="AN124:AR124"/>
    <mergeCell ref="AS124:AW124"/>
    <mergeCell ref="AX124:BA124"/>
    <mergeCell ref="AS123:AW123"/>
    <mergeCell ref="AX123:BA123"/>
    <mergeCell ref="BB123:BF123"/>
    <mergeCell ref="BG123:BK123"/>
    <mergeCell ref="BL123:BP123"/>
    <mergeCell ref="BQ123:BT123"/>
    <mergeCell ref="BL122:BP122"/>
    <mergeCell ref="BQ122:BT122"/>
    <mergeCell ref="BU122:BY122"/>
    <mergeCell ref="A123:C123"/>
    <mergeCell ref="D123:T123"/>
    <mergeCell ref="U123:Y123"/>
    <mergeCell ref="Z123:AD123"/>
    <mergeCell ref="AE123:AH123"/>
    <mergeCell ref="AI123:AM123"/>
    <mergeCell ref="AN123:AR123"/>
    <mergeCell ref="AI122:AM122"/>
    <mergeCell ref="AN122:AR122"/>
    <mergeCell ref="AS122:AW122"/>
    <mergeCell ref="AX122:BA122"/>
    <mergeCell ref="BB122:BF122"/>
    <mergeCell ref="BG122:BK122"/>
    <mergeCell ref="BL125:BP125"/>
    <mergeCell ref="BQ125:BT125"/>
    <mergeCell ref="BU125:BY125"/>
    <mergeCell ref="BU124:BY124"/>
    <mergeCell ref="A126:C126"/>
    <mergeCell ref="D126:T126"/>
    <mergeCell ref="U126:Y126"/>
    <mergeCell ref="Z126:AD126"/>
    <mergeCell ref="AE126:AH126"/>
    <mergeCell ref="AI126:AM126"/>
    <mergeCell ref="AN126:AR126"/>
    <mergeCell ref="AI125:AM125"/>
    <mergeCell ref="AN125:AR125"/>
    <mergeCell ref="AS125:AW125"/>
    <mergeCell ref="AX125:BA125"/>
    <mergeCell ref="BB125:BF125"/>
    <mergeCell ref="BG125:BK125"/>
    <mergeCell ref="BB124:BF124"/>
    <mergeCell ref="BG124:BK124"/>
    <mergeCell ref="BL124:BP124"/>
    <mergeCell ref="BQ124:BT124"/>
    <mergeCell ref="A125:C125"/>
    <mergeCell ref="D125:T125"/>
    <mergeCell ref="U125:Y125"/>
    <mergeCell ref="Z125:AD125"/>
    <mergeCell ref="AE125:AH125"/>
    <mergeCell ref="A136:C136"/>
    <mergeCell ref="D136:T136"/>
    <mergeCell ref="U136:Y136"/>
    <mergeCell ref="Z136:AD136"/>
    <mergeCell ref="AE136:AI136"/>
    <mergeCell ref="AJ136:AN136"/>
    <mergeCell ref="AO136:AS136"/>
    <mergeCell ref="BB127:BF127"/>
    <mergeCell ref="BG127:BK127"/>
    <mergeCell ref="BL127:BP127"/>
    <mergeCell ref="BQ127:BT127"/>
    <mergeCell ref="BU127:BY127"/>
    <mergeCell ref="BU126:BY126"/>
    <mergeCell ref="A127:C127"/>
    <mergeCell ref="D127:T127"/>
    <mergeCell ref="U127:Y127"/>
    <mergeCell ref="Z127:AD127"/>
    <mergeCell ref="AE127:AH127"/>
    <mergeCell ref="AI127:AM127"/>
    <mergeCell ref="AN127:AR127"/>
    <mergeCell ref="AS127:AW127"/>
    <mergeCell ref="AX127:BA127"/>
    <mergeCell ref="AS126:AW126"/>
    <mergeCell ref="AX126:BA126"/>
    <mergeCell ref="BB126:BF126"/>
    <mergeCell ref="BG126:BK126"/>
    <mergeCell ref="BL126:BP126"/>
    <mergeCell ref="BQ126:BT126"/>
    <mergeCell ref="AO135:AS135"/>
    <mergeCell ref="AT135:AX135"/>
    <mergeCell ref="AY135:BC135"/>
    <mergeCell ref="BD135:BH135"/>
    <mergeCell ref="AT138:AX138"/>
    <mergeCell ref="AY138:BC138"/>
    <mergeCell ref="BD138:BH138"/>
    <mergeCell ref="A139:C139"/>
    <mergeCell ref="D139:T139"/>
    <mergeCell ref="U139:Y139"/>
    <mergeCell ref="Z139:AD139"/>
    <mergeCell ref="AE139:AI139"/>
    <mergeCell ref="AJ139:AN139"/>
    <mergeCell ref="AO139:AS139"/>
    <mergeCell ref="AT137:AX137"/>
    <mergeCell ref="AY137:BC137"/>
    <mergeCell ref="BD137:BH137"/>
    <mergeCell ref="A138:C138"/>
    <mergeCell ref="D138:T138"/>
    <mergeCell ref="U138:Y138"/>
    <mergeCell ref="Z138:AD138"/>
    <mergeCell ref="AE138:AI138"/>
    <mergeCell ref="AJ138:AN138"/>
    <mergeCell ref="AO138:AS138"/>
    <mergeCell ref="D137:T137"/>
    <mergeCell ref="U137:Y137"/>
    <mergeCell ref="Z137:AD137"/>
    <mergeCell ref="AE137:AI137"/>
    <mergeCell ref="AJ137:AN137"/>
    <mergeCell ref="AO137:AS137"/>
    <mergeCell ref="AT140:AX140"/>
    <mergeCell ref="AY140:BC140"/>
    <mergeCell ref="BD140:BH140"/>
    <mergeCell ref="A141:C141"/>
    <mergeCell ref="D141:T141"/>
    <mergeCell ref="U141:Y141"/>
    <mergeCell ref="Z141:AD141"/>
    <mergeCell ref="AE141:AI141"/>
    <mergeCell ref="AJ141:AN141"/>
    <mergeCell ref="AO141:AS141"/>
    <mergeCell ref="AT139:AX139"/>
    <mergeCell ref="AY139:BC139"/>
    <mergeCell ref="BD139:BH139"/>
    <mergeCell ref="A140:C140"/>
    <mergeCell ref="D140:T140"/>
    <mergeCell ref="U140:Y140"/>
    <mergeCell ref="Z140:AD140"/>
    <mergeCell ref="AE140:AI140"/>
    <mergeCell ref="AJ140:AN140"/>
    <mergeCell ref="AO140:AS140"/>
    <mergeCell ref="AU152:AY152"/>
    <mergeCell ref="AZ152:BD152"/>
    <mergeCell ref="BE152:BI152"/>
    <mergeCell ref="BJ152:BN152"/>
    <mergeCell ref="BO152:BS152"/>
    <mergeCell ref="BT152:BX152"/>
    <mergeCell ref="A152:C152"/>
    <mergeCell ref="D152:P152"/>
    <mergeCell ref="Q152:U152"/>
    <mergeCell ref="V152:AE152"/>
    <mergeCell ref="AF152:AJ152"/>
    <mergeCell ref="AK152:AO152"/>
    <mergeCell ref="AP152:AT152"/>
    <mergeCell ref="AT142:AX142"/>
    <mergeCell ref="AY142:BC142"/>
    <mergeCell ref="BD142:BH142"/>
    <mergeCell ref="AT141:AX141"/>
    <mergeCell ref="AY141:BC141"/>
    <mergeCell ref="BD141:BH141"/>
    <mergeCell ref="A142:C142"/>
    <mergeCell ref="D142:T142"/>
    <mergeCell ref="U142:Y142"/>
    <mergeCell ref="Z142:AD142"/>
    <mergeCell ref="AE142:AI142"/>
    <mergeCell ref="AJ142:AN142"/>
    <mergeCell ref="AO142:AS142"/>
    <mergeCell ref="BT151:BX151"/>
    <mergeCell ref="BT150:BX150"/>
    <mergeCell ref="BT149:BX149"/>
    <mergeCell ref="AZ150:BD150"/>
    <mergeCell ref="AP149:AT149"/>
    <mergeCell ref="AU149:AY149"/>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A153:C153"/>
    <mergeCell ref="D153:P153"/>
    <mergeCell ref="Q153:U153"/>
    <mergeCell ref="V153:AE153"/>
    <mergeCell ref="AF153:AJ153"/>
    <mergeCell ref="AK153:AO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62:C162"/>
    <mergeCell ref="D162:P162"/>
    <mergeCell ref="Q162:U162"/>
    <mergeCell ref="V162:AE162"/>
    <mergeCell ref="AF162:AJ162"/>
    <mergeCell ref="AK162:AO162"/>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9:C159"/>
    <mergeCell ref="D159:I159"/>
    <mergeCell ref="V159:AE159"/>
    <mergeCell ref="AF159:AJ159"/>
    <mergeCell ref="AK159:AO159"/>
    <mergeCell ref="BO160:BS160"/>
    <mergeCell ref="BT163:BX163"/>
    <mergeCell ref="A164:C164"/>
    <mergeCell ref="D164:P164"/>
    <mergeCell ref="Q164:U164"/>
    <mergeCell ref="V164:AE164"/>
    <mergeCell ref="AF164:AJ164"/>
    <mergeCell ref="AK164:AO164"/>
    <mergeCell ref="BT162:BX162"/>
    <mergeCell ref="A163:C163"/>
    <mergeCell ref="D163:P163"/>
    <mergeCell ref="Q163:U163"/>
    <mergeCell ref="V163:AE163"/>
    <mergeCell ref="AF163:AJ163"/>
    <mergeCell ref="AK163:AO163"/>
    <mergeCell ref="AP163:AT163"/>
    <mergeCell ref="AU163:AY163"/>
    <mergeCell ref="AZ163:BD163"/>
    <mergeCell ref="AP162:AT162"/>
    <mergeCell ref="AU162:AY162"/>
    <mergeCell ref="AZ162:BD162"/>
    <mergeCell ref="BE162:BI162"/>
    <mergeCell ref="BJ162:BN162"/>
    <mergeCell ref="BO162:BS162"/>
    <mergeCell ref="BT165:BX165"/>
    <mergeCell ref="A166:C166"/>
    <mergeCell ref="D166:P166"/>
    <mergeCell ref="Q166:U166"/>
    <mergeCell ref="V166:AE166"/>
    <mergeCell ref="AF166:AJ166"/>
    <mergeCell ref="AK166:AO166"/>
    <mergeCell ref="BT164:BX164"/>
    <mergeCell ref="A165:C165"/>
    <mergeCell ref="D165:P165"/>
    <mergeCell ref="Q165:U165"/>
    <mergeCell ref="V165:AE165"/>
    <mergeCell ref="AF165:AJ165"/>
    <mergeCell ref="AK165:AO165"/>
    <mergeCell ref="AP165:AT165"/>
    <mergeCell ref="AU165:AY165"/>
    <mergeCell ref="AZ165:BD165"/>
    <mergeCell ref="AP164:AT164"/>
    <mergeCell ref="AU164:AY164"/>
    <mergeCell ref="AZ164:BD164"/>
    <mergeCell ref="BE164:BI164"/>
    <mergeCell ref="BJ164:BN164"/>
    <mergeCell ref="BO164:BS164"/>
    <mergeCell ref="BT167:BX167"/>
    <mergeCell ref="A168:C168"/>
    <mergeCell ref="D168:P168"/>
    <mergeCell ref="Q168:U168"/>
    <mergeCell ref="V168:AE168"/>
    <mergeCell ref="AF168:AJ168"/>
    <mergeCell ref="AK168:AO168"/>
    <mergeCell ref="BT166:BX166"/>
    <mergeCell ref="A167:C167"/>
    <mergeCell ref="D167:P167"/>
    <mergeCell ref="Q167:U167"/>
    <mergeCell ref="V167:AE167"/>
    <mergeCell ref="AF167:AJ167"/>
    <mergeCell ref="AK167:AO167"/>
    <mergeCell ref="AP167:AT167"/>
    <mergeCell ref="AU167:AY167"/>
    <mergeCell ref="AZ167:BD167"/>
    <mergeCell ref="AP166:AT166"/>
    <mergeCell ref="AU166:AY166"/>
    <mergeCell ref="AZ166:BD166"/>
    <mergeCell ref="BE166:BI166"/>
    <mergeCell ref="BJ166:BN166"/>
    <mergeCell ref="BO166:BS166"/>
    <mergeCell ref="BE169:BI169"/>
    <mergeCell ref="BJ169:BN169"/>
    <mergeCell ref="BO169:BS169"/>
    <mergeCell ref="BT169:BX169"/>
    <mergeCell ref="A170:C170"/>
    <mergeCell ref="D170:P170"/>
    <mergeCell ref="Q170:U170"/>
    <mergeCell ref="V170:AE170"/>
    <mergeCell ref="AF170:AJ170"/>
    <mergeCell ref="AK170:AO170"/>
    <mergeCell ref="BT168:BX168"/>
    <mergeCell ref="A169:C169"/>
    <mergeCell ref="D169:P169"/>
    <mergeCell ref="Q169:U169"/>
    <mergeCell ref="V169:AE169"/>
    <mergeCell ref="AF169:AJ169"/>
    <mergeCell ref="AK169:AO169"/>
    <mergeCell ref="AP169:AT169"/>
    <mergeCell ref="AU169:AY169"/>
    <mergeCell ref="AZ169:BD169"/>
    <mergeCell ref="AP168:AT168"/>
    <mergeCell ref="AU168:AY168"/>
    <mergeCell ref="AZ168:BD168"/>
    <mergeCell ref="BE168:BI168"/>
    <mergeCell ref="BJ168:BN168"/>
    <mergeCell ref="BO168:BS168"/>
    <mergeCell ref="BE171:BI171"/>
    <mergeCell ref="BJ171:BN171"/>
    <mergeCell ref="BO171:BS171"/>
    <mergeCell ref="BT171:BX171"/>
    <mergeCell ref="A172:C172"/>
    <mergeCell ref="D172:P172"/>
    <mergeCell ref="Q172:U172"/>
    <mergeCell ref="V172:AE172"/>
    <mergeCell ref="AF172:AJ172"/>
    <mergeCell ref="AK172:AO172"/>
    <mergeCell ref="BT170:BX170"/>
    <mergeCell ref="A171:C171"/>
    <mergeCell ref="D171:P171"/>
    <mergeCell ref="Q171:U171"/>
    <mergeCell ref="V171:AE171"/>
    <mergeCell ref="AF171:AJ171"/>
    <mergeCell ref="AK171:AO171"/>
    <mergeCell ref="AP171:AT171"/>
    <mergeCell ref="AU171:AY171"/>
    <mergeCell ref="AZ171:BD171"/>
    <mergeCell ref="AP170:AT170"/>
    <mergeCell ref="AU170:AY170"/>
    <mergeCell ref="AZ170:BD170"/>
    <mergeCell ref="BE170:BI170"/>
    <mergeCell ref="BJ170:BN170"/>
    <mergeCell ref="BO170:BS170"/>
    <mergeCell ref="BE173:BI173"/>
    <mergeCell ref="BJ173:BN173"/>
    <mergeCell ref="BO173:BS173"/>
    <mergeCell ref="BT173:BX173"/>
    <mergeCell ref="A174:C174"/>
    <mergeCell ref="D174:P174"/>
    <mergeCell ref="Q174:U174"/>
    <mergeCell ref="V174:AE174"/>
    <mergeCell ref="AF174:AJ174"/>
    <mergeCell ref="AK174:AO174"/>
    <mergeCell ref="BT172:BX172"/>
    <mergeCell ref="A173:C173"/>
    <mergeCell ref="D173:P173"/>
    <mergeCell ref="Q173:U173"/>
    <mergeCell ref="V173:AE173"/>
    <mergeCell ref="AF173:AJ173"/>
    <mergeCell ref="AK173:AO173"/>
    <mergeCell ref="AP173:AT173"/>
    <mergeCell ref="AU173:AY173"/>
    <mergeCell ref="AZ173:BD173"/>
    <mergeCell ref="AP172:AT172"/>
    <mergeCell ref="AU172:AY172"/>
    <mergeCell ref="AZ172:BD172"/>
    <mergeCell ref="BE172:BI172"/>
    <mergeCell ref="BJ172:BN172"/>
    <mergeCell ref="BO172:BS172"/>
    <mergeCell ref="BE175:BI175"/>
    <mergeCell ref="BJ175:BN175"/>
    <mergeCell ref="BO175:BS175"/>
    <mergeCell ref="BT175:BX175"/>
    <mergeCell ref="A176:C176"/>
    <mergeCell ref="D176:P176"/>
    <mergeCell ref="Q176:U176"/>
    <mergeCell ref="V176:AE176"/>
    <mergeCell ref="AF176:AJ176"/>
    <mergeCell ref="AK176:AO176"/>
    <mergeCell ref="BT174:BX174"/>
    <mergeCell ref="A175:C175"/>
    <mergeCell ref="D175:P175"/>
    <mergeCell ref="Q175:U175"/>
    <mergeCell ref="V175:AE175"/>
    <mergeCell ref="AF175:AJ175"/>
    <mergeCell ref="AK175:AO175"/>
    <mergeCell ref="AP175:AT175"/>
    <mergeCell ref="AU175:AY175"/>
    <mergeCell ref="AZ175:BD175"/>
    <mergeCell ref="AP174:AT174"/>
    <mergeCell ref="AU174:AY174"/>
    <mergeCell ref="AZ174:BD174"/>
    <mergeCell ref="BE174:BI174"/>
    <mergeCell ref="BJ174:BN174"/>
    <mergeCell ref="BO174:BS174"/>
    <mergeCell ref="BE178:BI178"/>
    <mergeCell ref="BJ178:BN178"/>
    <mergeCell ref="BO178:BS178"/>
    <mergeCell ref="BT178:BX178"/>
    <mergeCell ref="BT176:BX176"/>
    <mergeCell ref="A178:C178"/>
    <mergeCell ref="D178:P178"/>
    <mergeCell ref="Q178:U178"/>
    <mergeCell ref="V178:AE178"/>
    <mergeCell ref="AF178:AJ178"/>
    <mergeCell ref="AK178:AO178"/>
    <mergeCell ref="AP178:AT178"/>
    <mergeCell ref="AU178:AY178"/>
    <mergeCell ref="AZ178:BD178"/>
    <mergeCell ref="AP176:AT176"/>
    <mergeCell ref="AU176:AY176"/>
    <mergeCell ref="AZ176:BD176"/>
    <mergeCell ref="BE176:BI176"/>
    <mergeCell ref="BJ176:BN176"/>
    <mergeCell ref="BO176:BS176"/>
    <mergeCell ref="AK191:AO191"/>
    <mergeCell ref="AP191:AT191"/>
    <mergeCell ref="AU191:AY191"/>
    <mergeCell ref="AZ191:BD191"/>
    <mergeCell ref="A190:C190"/>
    <mergeCell ref="D190:P190"/>
    <mergeCell ref="Q190:U190"/>
    <mergeCell ref="V190:AE190"/>
    <mergeCell ref="AF190:AJ190"/>
    <mergeCell ref="AK190:AO190"/>
    <mergeCell ref="AP190:AT190"/>
    <mergeCell ref="AU190:AY190"/>
    <mergeCell ref="AZ190:BD190"/>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2:BI212"/>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Z222:AD222"/>
    <mergeCell ref="AE222:AI222"/>
    <mergeCell ref="AJ222:AN222"/>
    <mergeCell ref="AO222:AS222"/>
    <mergeCell ref="AT222:AX222"/>
    <mergeCell ref="AY222:BC222"/>
    <mergeCell ref="A221:T221"/>
    <mergeCell ref="U221:Y221"/>
    <mergeCell ref="Z221:AD221"/>
    <mergeCell ref="AE221:AI221"/>
    <mergeCell ref="AJ221:AN221"/>
    <mergeCell ref="AO221:AS221"/>
    <mergeCell ref="AT221:AX221"/>
    <mergeCell ref="AY221:BC221"/>
    <mergeCell ref="BD221:BH221"/>
    <mergeCell ref="AO225:AS225"/>
    <mergeCell ref="AT225:AX225"/>
    <mergeCell ref="AY225:BC225"/>
    <mergeCell ref="BD225:BH225"/>
    <mergeCell ref="AO223:AS223"/>
    <mergeCell ref="AT223:AX223"/>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Y223:BC223"/>
    <mergeCell ref="BD223:BH223"/>
    <mergeCell ref="BI223:BM223"/>
    <mergeCell ref="BN223:BR223"/>
    <mergeCell ref="A224:T224"/>
    <mergeCell ref="U224:Y224"/>
    <mergeCell ref="Z224:AD224"/>
    <mergeCell ref="AE224:AI224"/>
    <mergeCell ref="AJ224:AN224"/>
    <mergeCell ref="AO224:AS224"/>
    <mergeCell ref="AO228:AS228"/>
    <mergeCell ref="AT228:AX228"/>
    <mergeCell ref="AY228:BC228"/>
    <mergeCell ref="BD228:BH228"/>
    <mergeCell ref="BI228:BM228"/>
    <mergeCell ref="BN228:BR228"/>
    <mergeCell ref="AT227:AX227"/>
    <mergeCell ref="AY227:BC227"/>
    <mergeCell ref="BD227:BH227"/>
    <mergeCell ref="BI227:BM227"/>
    <mergeCell ref="BN227:BR227"/>
    <mergeCell ref="A228:T228"/>
    <mergeCell ref="U228:Y228"/>
    <mergeCell ref="Z228:AD228"/>
    <mergeCell ref="AE228:AI228"/>
    <mergeCell ref="AJ228:AN228"/>
    <mergeCell ref="A227:T227"/>
    <mergeCell ref="U227:Y227"/>
    <mergeCell ref="Z227:AD227"/>
    <mergeCell ref="AE227:AI227"/>
    <mergeCell ref="AJ227:AN227"/>
    <mergeCell ref="AO227:AS227"/>
    <mergeCell ref="BG240:BI240"/>
    <mergeCell ref="BJ239:BL239"/>
    <mergeCell ref="A240:C240"/>
    <mergeCell ref="D240:V240"/>
    <mergeCell ref="W240:Y240"/>
    <mergeCell ref="Z240:AB240"/>
    <mergeCell ref="AC240:AE240"/>
    <mergeCell ref="AF240:AH240"/>
    <mergeCell ref="AI240:AK240"/>
    <mergeCell ref="AL240:AN240"/>
    <mergeCell ref="AO240:AQ240"/>
    <mergeCell ref="AR239:AT239"/>
    <mergeCell ref="AU239:AW239"/>
    <mergeCell ref="AX239:AZ239"/>
    <mergeCell ref="BA239:BC239"/>
    <mergeCell ref="BD239:BF239"/>
    <mergeCell ref="BG239:BI239"/>
    <mergeCell ref="AI239:AK239"/>
    <mergeCell ref="AL239:AN239"/>
    <mergeCell ref="AO239:AQ239"/>
    <mergeCell ref="AR240:AT240"/>
    <mergeCell ref="AU240:AW240"/>
    <mergeCell ref="AX240:AZ240"/>
    <mergeCell ref="BA240:BC240"/>
    <mergeCell ref="BD240:BF240"/>
    <mergeCell ref="A242:C242"/>
    <mergeCell ref="D242:V242"/>
    <mergeCell ref="W242:Y242"/>
    <mergeCell ref="Z242:AB242"/>
    <mergeCell ref="AC242:AE242"/>
    <mergeCell ref="AF242:AH242"/>
    <mergeCell ref="AI242:AK242"/>
    <mergeCell ref="AL242:AN242"/>
    <mergeCell ref="AO242:AQ242"/>
    <mergeCell ref="AR241:AT241"/>
    <mergeCell ref="AU241:AW241"/>
    <mergeCell ref="AX241:AZ241"/>
    <mergeCell ref="BA241:BC241"/>
    <mergeCell ref="BD241:BF241"/>
    <mergeCell ref="D241:V241"/>
    <mergeCell ref="W241:Y241"/>
    <mergeCell ref="Z241:AB241"/>
    <mergeCell ref="AC241:AE241"/>
    <mergeCell ref="AF241:AH241"/>
    <mergeCell ref="AI241:AK241"/>
    <mergeCell ref="AL241:AN241"/>
    <mergeCell ref="AO241:AQ241"/>
    <mergeCell ref="AS273:AW273"/>
    <mergeCell ref="BJ242:BL242"/>
    <mergeCell ref="AR242:AT242"/>
    <mergeCell ref="AU242:AW242"/>
    <mergeCell ref="AX242:AZ242"/>
    <mergeCell ref="BA242:BC242"/>
    <mergeCell ref="BD242:BF242"/>
    <mergeCell ref="BG242:BI242"/>
    <mergeCell ref="BJ241:BL241"/>
    <mergeCell ref="BG241:BI241"/>
    <mergeCell ref="AF270:AI270"/>
    <mergeCell ref="AJ270:AN270"/>
    <mergeCell ref="AO270:AR270"/>
    <mergeCell ref="AS270:AW270"/>
    <mergeCell ref="AX270:BA270"/>
    <mergeCell ref="AO269:AR269"/>
    <mergeCell ref="AU259:AY259"/>
    <mergeCell ref="AZ259:BD259"/>
    <mergeCell ref="AP258:AT258"/>
    <mergeCell ref="AU258:AY258"/>
    <mergeCell ref="AZ258:BD258"/>
    <mergeCell ref="BE253:BI253"/>
    <mergeCell ref="BJ253:BN253"/>
    <mergeCell ref="AF259:AJ259"/>
    <mergeCell ref="AK259:AO259"/>
    <mergeCell ref="AZ260:BD260"/>
    <mergeCell ref="BB268:BF268"/>
    <mergeCell ref="BG268:BJ268"/>
    <mergeCell ref="BK268:BO268"/>
    <mergeCell ref="AF253:AJ253"/>
    <mergeCell ref="AK253:AO253"/>
    <mergeCell ref="AP253:AT253"/>
    <mergeCell ref="BO253:BS253"/>
    <mergeCell ref="A261:F261"/>
    <mergeCell ref="G261:S261"/>
    <mergeCell ref="T261:Z261"/>
    <mergeCell ref="AA261:AE261"/>
    <mergeCell ref="AF261:AJ261"/>
    <mergeCell ref="AK261:AO261"/>
    <mergeCell ref="AP261:AT261"/>
    <mergeCell ref="AU261:AY261"/>
    <mergeCell ref="AZ261:BD261"/>
    <mergeCell ref="A260:F260"/>
    <mergeCell ref="G260:S260"/>
    <mergeCell ref="T260:Z260"/>
    <mergeCell ref="AA260:AE260"/>
    <mergeCell ref="AF260:AJ260"/>
    <mergeCell ref="AK260:AO260"/>
    <mergeCell ref="AP260:AT260"/>
    <mergeCell ref="AU260:AY260"/>
    <mergeCell ref="AA259:AE259"/>
    <mergeCell ref="A253:F253"/>
    <mergeCell ref="G253:S253"/>
    <mergeCell ref="T253:Z253"/>
    <mergeCell ref="AA253:AE253"/>
    <mergeCell ref="AU253:AY253"/>
    <mergeCell ref="AZ253:BD253"/>
    <mergeCell ref="BG274:BJ274"/>
    <mergeCell ref="N274:U274"/>
    <mergeCell ref="V274:Z274"/>
    <mergeCell ref="AA274:AE274"/>
    <mergeCell ref="AF274:AI274"/>
    <mergeCell ref="A274:M274"/>
    <mergeCell ref="BB291:BF291"/>
    <mergeCell ref="BG291:BL291"/>
    <mergeCell ref="A292:F292"/>
    <mergeCell ref="G292:S292"/>
    <mergeCell ref="T292:Y292"/>
    <mergeCell ref="Z292:AD292"/>
    <mergeCell ref="AE292:AJ292"/>
    <mergeCell ref="AK292:AP292"/>
    <mergeCell ref="AQ292:AV292"/>
    <mergeCell ref="AW292:BA292"/>
    <mergeCell ref="T291:Y291"/>
    <mergeCell ref="Z291:AD291"/>
    <mergeCell ref="AE291:AJ291"/>
    <mergeCell ref="AK291:AP291"/>
    <mergeCell ref="AQ291:AV291"/>
    <mergeCell ref="AW291:BA291"/>
    <mergeCell ref="AX275:BA275"/>
    <mergeCell ref="BB275:BF275"/>
    <mergeCell ref="BG275:BJ275"/>
    <mergeCell ref="BK275:BO275"/>
    <mergeCell ref="BB289:BF289"/>
    <mergeCell ref="BG289:BL289"/>
    <mergeCell ref="AK287:AP287"/>
    <mergeCell ref="AQ287:AV287"/>
    <mergeCell ref="AW287:BA287"/>
    <mergeCell ref="BB287:BF287"/>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BG287:BL287"/>
    <mergeCell ref="T288:Y288"/>
    <mergeCell ref="Z288:AD288"/>
    <mergeCell ref="AE288:AJ288"/>
    <mergeCell ref="AQ285:AV286"/>
    <mergeCell ref="AW285:BF285"/>
    <mergeCell ref="T296:Y296"/>
    <mergeCell ref="Z296:AD296"/>
    <mergeCell ref="AE296:AJ296"/>
    <mergeCell ref="AK296:AP296"/>
    <mergeCell ref="AQ296:AV296"/>
    <mergeCell ref="AW296:BA296"/>
    <mergeCell ref="BB294:BF294"/>
    <mergeCell ref="BG294:BL294"/>
    <mergeCell ref="A295:F295"/>
    <mergeCell ref="G295:S295"/>
    <mergeCell ref="T295:Y295"/>
    <mergeCell ref="Z295:AD295"/>
    <mergeCell ref="AE295:AJ295"/>
    <mergeCell ref="AK295:AP295"/>
    <mergeCell ref="BG285:BL286"/>
    <mergeCell ref="AW286:BA286"/>
    <mergeCell ref="BB286:BF286"/>
    <mergeCell ref="A287:F287"/>
    <mergeCell ref="BB296:BF296"/>
    <mergeCell ref="BG296:BL296"/>
    <mergeCell ref="BB295:BF295"/>
    <mergeCell ref="BG295:BL295"/>
    <mergeCell ref="A296:F296"/>
    <mergeCell ref="G296:S296"/>
    <mergeCell ref="T293:Y293"/>
    <mergeCell ref="Z293:AD293"/>
    <mergeCell ref="AE293:AJ293"/>
    <mergeCell ref="AK293:AP293"/>
    <mergeCell ref="AQ293:AV293"/>
    <mergeCell ref="AW293:BA293"/>
    <mergeCell ref="AQ295:AV295"/>
    <mergeCell ref="AW295:BA295"/>
    <mergeCell ref="BB293:BF293"/>
    <mergeCell ref="BG293:BL293"/>
    <mergeCell ref="A294:F294"/>
    <mergeCell ref="G294:S294"/>
    <mergeCell ref="T294:Y294"/>
    <mergeCell ref="Z294:AD294"/>
    <mergeCell ref="AE294:AJ294"/>
    <mergeCell ref="AK294:AP294"/>
    <mergeCell ref="AQ294:AV294"/>
    <mergeCell ref="AW294:BA294"/>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322:F322"/>
    <mergeCell ref="G322:S322"/>
    <mergeCell ref="T322:Y322"/>
    <mergeCell ref="Z322:AD322"/>
    <mergeCell ref="AE322:AJ322"/>
    <mergeCell ref="AK322:AP322"/>
    <mergeCell ref="AQ322:AV322"/>
    <mergeCell ref="AW322:BD322"/>
    <mergeCell ref="BE322:BL322"/>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E325:AJ325"/>
    <mergeCell ref="AK325:AP325"/>
    <mergeCell ref="AQ325:AV325"/>
    <mergeCell ref="AW325:BD325"/>
    <mergeCell ref="BE325:BL325"/>
    <mergeCell ref="A326:F326"/>
    <mergeCell ref="G326:S326"/>
    <mergeCell ref="T326:Y326"/>
    <mergeCell ref="Z326:AD326"/>
    <mergeCell ref="AE326:AJ326"/>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325:F325"/>
    <mergeCell ref="G325:S325"/>
    <mergeCell ref="T325:Y325"/>
    <mergeCell ref="Z325:AD325"/>
    <mergeCell ref="AQ323:AV323"/>
    <mergeCell ref="AW323:BD323"/>
    <mergeCell ref="BE323:BL323"/>
    <mergeCell ref="A324:F324"/>
    <mergeCell ref="G324:S324"/>
    <mergeCell ref="T324:Y324"/>
    <mergeCell ref="AQ327:AV327"/>
    <mergeCell ref="AW327:BD327"/>
    <mergeCell ref="BE327:BL327"/>
    <mergeCell ref="A328:F328"/>
    <mergeCell ref="G328:S328"/>
    <mergeCell ref="T328:Y328"/>
    <mergeCell ref="Z328:AD328"/>
    <mergeCell ref="AE328:AJ328"/>
    <mergeCell ref="AK328:AP328"/>
    <mergeCell ref="AQ328:AV328"/>
    <mergeCell ref="AK326:AP326"/>
    <mergeCell ref="AQ326:AV326"/>
    <mergeCell ref="AW326:BD326"/>
    <mergeCell ref="BE326:BL326"/>
    <mergeCell ref="A327:F327"/>
    <mergeCell ref="G327:S327"/>
    <mergeCell ref="T327:Y327"/>
    <mergeCell ref="Z327:AD327"/>
    <mergeCell ref="AE327:AJ327"/>
    <mergeCell ref="AK327:AP327"/>
    <mergeCell ref="A330:F330"/>
    <mergeCell ref="G330:S330"/>
    <mergeCell ref="T330:Y330"/>
    <mergeCell ref="Z330:AD330"/>
    <mergeCell ref="AE330:AJ330"/>
    <mergeCell ref="AK330:AP330"/>
    <mergeCell ref="AQ330:AV330"/>
    <mergeCell ref="AW330:BD330"/>
    <mergeCell ref="BE330:BL330"/>
    <mergeCell ref="AW328:BD328"/>
    <mergeCell ref="BE328:BL328"/>
    <mergeCell ref="A329:F329"/>
    <mergeCell ref="G329:S329"/>
    <mergeCell ref="T329:Y329"/>
    <mergeCell ref="Z329:AD329"/>
    <mergeCell ref="AE329:AJ329"/>
    <mergeCell ref="AK329:AP329"/>
    <mergeCell ref="AQ329:AV329"/>
    <mergeCell ref="AW329:BD329"/>
    <mergeCell ref="A332:F332"/>
    <mergeCell ref="G332:S332"/>
    <mergeCell ref="T332:Y332"/>
    <mergeCell ref="Z332:AC332"/>
    <mergeCell ref="AE332:AJ332"/>
    <mergeCell ref="AK332:AP332"/>
    <mergeCell ref="AQ332:AV332"/>
    <mergeCell ref="AW332:BD332"/>
    <mergeCell ref="BE332:BL332"/>
    <mergeCell ref="R159:U159"/>
    <mergeCell ref="R160:U160"/>
    <mergeCell ref="R161:U161"/>
    <mergeCell ref="Q177:U177"/>
    <mergeCell ref="AW333:BD333"/>
    <mergeCell ref="BE333:BL333"/>
    <mergeCell ref="AQ331:AV331"/>
    <mergeCell ref="AW331:BD331"/>
    <mergeCell ref="BE331:BL331"/>
    <mergeCell ref="A333:F333"/>
    <mergeCell ref="G333:S333"/>
    <mergeCell ref="T333:Y333"/>
    <mergeCell ref="Z333:AD333"/>
    <mergeCell ref="AE333:AJ333"/>
    <mergeCell ref="AK333:AP333"/>
    <mergeCell ref="AQ333:AV333"/>
    <mergeCell ref="A331:F331"/>
    <mergeCell ref="G331:S331"/>
    <mergeCell ref="T331:Y331"/>
    <mergeCell ref="Z331:AD331"/>
    <mergeCell ref="AE331:AJ331"/>
    <mergeCell ref="AK331:AP331"/>
    <mergeCell ref="BE329:BL329"/>
  </mergeCells>
  <conditionalFormatting sqref="A120 A237 A135">
    <cfRule type="cellIs" dxfId="124" priority="129" stopIfTrue="1" operator="equal">
      <formula>A119</formula>
    </cfRule>
  </conditionalFormatting>
  <conditionalFormatting sqref="A151:C151 A189:C189 A159">
    <cfRule type="cellIs" dxfId="123" priority="130" stopIfTrue="1" operator="equal">
      <formula>A150</formula>
    </cfRule>
    <cfRule type="cellIs" dxfId="122" priority="131" stopIfTrue="1" operator="equal">
      <formula>0</formula>
    </cfRule>
  </conditionalFormatting>
  <conditionalFormatting sqref="A121">
    <cfRule type="cellIs" dxfId="121" priority="128" stopIfTrue="1" operator="equal">
      <formula>A120</formula>
    </cfRule>
  </conditionalFormatting>
  <conditionalFormatting sqref="A122">
    <cfRule type="cellIs" dxfId="120" priority="127" stopIfTrue="1" operator="equal">
      <formula>A121</formula>
    </cfRule>
  </conditionalFormatting>
  <conditionalFormatting sqref="A123">
    <cfRule type="cellIs" dxfId="119" priority="126" stopIfTrue="1" operator="equal">
      <formula>A122</formula>
    </cfRule>
  </conditionalFormatting>
  <conditionalFormatting sqref="A124">
    <cfRule type="cellIs" dxfId="118" priority="125" stopIfTrue="1" operator="equal">
      <formula>A123</formula>
    </cfRule>
  </conditionalFormatting>
  <conditionalFormatting sqref="A125">
    <cfRule type="cellIs" dxfId="117" priority="124" stopIfTrue="1" operator="equal">
      <formula>A124</formula>
    </cfRule>
  </conditionalFormatting>
  <conditionalFormatting sqref="A126">
    <cfRule type="cellIs" dxfId="116" priority="123" stopIfTrue="1" operator="equal">
      <formula>A125</formula>
    </cfRule>
  </conditionalFormatting>
  <conditionalFormatting sqref="A127">
    <cfRule type="cellIs" dxfId="115" priority="122" stopIfTrue="1" operator="equal">
      <formula>A126</formula>
    </cfRule>
  </conditionalFormatting>
  <conditionalFormatting sqref="A143">
    <cfRule type="cellIs" dxfId="114" priority="133" stopIfTrue="1" operator="equal">
      <formula>A135</formula>
    </cfRule>
  </conditionalFormatting>
  <conditionalFormatting sqref="A136">
    <cfRule type="cellIs" dxfId="113" priority="120" stopIfTrue="1" operator="equal">
      <formula>A135</formula>
    </cfRule>
  </conditionalFormatting>
  <conditionalFormatting sqref="A137">
    <cfRule type="cellIs" dxfId="112" priority="119" stopIfTrue="1" operator="equal">
      <formula>A136</formula>
    </cfRule>
  </conditionalFormatting>
  <conditionalFormatting sqref="A138">
    <cfRule type="cellIs" dxfId="111" priority="118" stopIfTrue="1" operator="equal">
      <formula>A137</formula>
    </cfRule>
  </conditionalFormatting>
  <conditionalFormatting sqref="A139">
    <cfRule type="cellIs" dxfId="110" priority="117" stopIfTrue="1" operator="equal">
      <formula>A138</formula>
    </cfRule>
  </conditionalFormatting>
  <conditionalFormatting sqref="A140">
    <cfRule type="cellIs" dxfId="109" priority="116" stopIfTrue="1" operator="equal">
      <formula>A139</formula>
    </cfRule>
  </conditionalFormatting>
  <conditionalFormatting sqref="A141">
    <cfRule type="cellIs" dxfId="108" priority="115" stopIfTrue="1" operator="equal">
      <formula>A140</formula>
    </cfRule>
  </conditionalFormatting>
  <conditionalFormatting sqref="A142">
    <cfRule type="cellIs" dxfId="107" priority="114" stopIfTrue="1" operator="equal">
      <formula>A141</formula>
    </cfRule>
  </conditionalFormatting>
  <conditionalFormatting sqref="A238">
    <cfRule type="cellIs" dxfId="106" priority="16" stopIfTrue="1" operator="equal">
      <formula>A237</formula>
    </cfRule>
  </conditionalFormatting>
  <conditionalFormatting sqref="A152:C152">
    <cfRule type="cellIs" dxfId="105" priority="111" stopIfTrue="1" operator="equal">
      <formula>A151</formula>
    </cfRule>
    <cfRule type="cellIs" dxfId="104" priority="112" stopIfTrue="1" operator="equal">
      <formula>0</formula>
    </cfRule>
  </conditionalFormatting>
  <conditionalFormatting sqref="A153:C153">
    <cfRule type="cellIs" dxfId="103" priority="109" stopIfTrue="1" operator="equal">
      <formula>A152</formula>
    </cfRule>
    <cfRule type="cellIs" dxfId="102" priority="110" stopIfTrue="1" operator="equal">
      <formula>0</formula>
    </cfRule>
  </conditionalFormatting>
  <conditionalFormatting sqref="A154:C154">
    <cfRule type="cellIs" dxfId="101" priority="107" stopIfTrue="1" operator="equal">
      <formula>A153</formula>
    </cfRule>
    <cfRule type="cellIs" dxfId="100" priority="108" stopIfTrue="1" operator="equal">
      <formula>0</formula>
    </cfRule>
  </conditionalFormatting>
  <conditionalFormatting sqref="A155:C155">
    <cfRule type="cellIs" dxfId="99" priority="105" stopIfTrue="1" operator="equal">
      <formula>A154</formula>
    </cfRule>
    <cfRule type="cellIs" dxfId="98" priority="106" stopIfTrue="1" operator="equal">
      <formula>0</formula>
    </cfRule>
  </conditionalFormatting>
  <conditionalFormatting sqref="A156:C156">
    <cfRule type="cellIs" dxfId="97" priority="103" stopIfTrue="1" operator="equal">
      <formula>A155</formula>
    </cfRule>
    <cfRule type="cellIs" dxfId="96" priority="104" stopIfTrue="1" operator="equal">
      <formula>0</formula>
    </cfRule>
  </conditionalFormatting>
  <conditionalFormatting sqref="A157:C157">
    <cfRule type="cellIs" dxfId="95" priority="101" stopIfTrue="1" operator="equal">
      <formula>A156</formula>
    </cfRule>
    <cfRule type="cellIs" dxfId="94" priority="102" stopIfTrue="1" operator="equal">
      <formula>0</formula>
    </cfRule>
  </conditionalFormatting>
  <conditionalFormatting sqref="A158:C158">
    <cfRule type="cellIs" dxfId="93" priority="99" stopIfTrue="1" operator="equal">
      <formula>A157</formula>
    </cfRule>
    <cfRule type="cellIs" dxfId="92" priority="100" stopIfTrue="1" operator="equal">
      <formula>0</formula>
    </cfRule>
  </conditionalFormatting>
  <conditionalFormatting sqref="A162:C162">
    <cfRule type="cellIs" dxfId="91" priority="97" stopIfTrue="1" operator="equal">
      <formula>A158</formula>
    </cfRule>
    <cfRule type="cellIs" dxfId="90" priority="98" stopIfTrue="1" operator="equal">
      <formula>0</formula>
    </cfRule>
  </conditionalFormatting>
  <conditionalFormatting sqref="A163:C163">
    <cfRule type="cellIs" dxfId="89" priority="95" stopIfTrue="1" operator="equal">
      <formula>A162</formula>
    </cfRule>
    <cfRule type="cellIs" dxfId="88" priority="96" stopIfTrue="1" operator="equal">
      <formula>0</formula>
    </cfRule>
  </conditionalFormatting>
  <conditionalFormatting sqref="A164:C164">
    <cfRule type="cellIs" dxfId="87" priority="93" stopIfTrue="1" operator="equal">
      <formula>A163</formula>
    </cfRule>
    <cfRule type="cellIs" dxfId="86" priority="94" stopIfTrue="1" operator="equal">
      <formula>0</formula>
    </cfRule>
  </conditionalFormatting>
  <conditionalFormatting sqref="A165:C165">
    <cfRule type="cellIs" dxfId="85" priority="91" stopIfTrue="1" operator="equal">
      <formula>A164</formula>
    </cfRule>
    <cfRule type="cellIs" dxfId="84" priority="92" stopIfTrue="1" operator="equal">
      <formula>0</formula>
    </cfRule>
  </conditionalFormatting>
  <conditionalFormatting sqref="A166:C166">
    <cfRule type="cellIs" dxfId="83" priority="89" stopIfTrue="1" operator="equal">
      <formula>A165</formula>
    </cfRule>
    <cfRule type="cellIs" dxfId="82" priority="90" stopIfTrue="1" operator="equal">
      <formula>0</formula>
    </cfRule>
  </conditionalFormatting>
  <conditionalFormatting sqref="A167:C167">
    <cfRule type="cellIs" dxfId="81" priority="87" stopIfTrue="1" operator="equal">
      <formula>A166</formula>
    </cfRule>
    <cfRule type="cellIs" dxfId="80" priority="88" stopIfTrue="1" operator="equal">
      <formula>0</formula>
    </cfRule>
  </conditionalFormatting>
  <conditionalFormatting sqref="A168:C168">
    <cfRule type="cellIs" dxfId="79" priority="85" stopIfTrue="1" operator="equal">
      <formula>A167</formula>
    </cfRule>
    <cfRule type="cellIs" dxfId="78" priority="86" stopIfTrue="1" operator="equal">
      <formula>0</formula>
    </cfRule>
  </conditionalFormatting>
  <conditionalFormatting sqref="A169:C169">
    <cfRule type="cellIs" dxfId="77" priority="83" stopIfTrue="1" operator="equal">
      <formula>A168</formula>
    </cfRule>
    <cfRule type="cellIs" dxfId="76" priority="84" stopIfTrue="1" operator="equal">
      <formula>0</formula>
    </cfRule>
  </conditionalFormatting>
  <conditionalFormatting sqref="A170:C170">
    <cfRule type="cellIs" dxfId="75" priority="81" stopIfTrue="1" operator="equal">
      <formula>A169</formula>
    </cfRule>
    <cfRule type="cellIs" dxfId="74" priority="82" stopIfTrue="1" operator="equal">
      <formula>0</formula>
    </cfRule>
  </conditionalFormatting>
  <conditionalFormatting sqref="A171:C171">
    <cfRule type="cellIs" dxfId="73" priority="79" stopIfTrue="1" operator="equal">
      <formula>A170</formula>
    </cfRule>
    <cfRule type="cellIs" dxfId="72" priority="80" stopIfTrue="1" operator="equal">
      <formula>0</formula>
    </cfRule>
  </conditionalFormatting>
  <conditionalFormatting sqref="A172:C172">
    <cfRule type="cellIs" dxfId="71" priority="77" stopIfTrue="1" operator="equal">
      <formula>A171</formula>
    </cfRule>
    <cfRule type="cellIs" dxfId="70" priority="78" stopIfTrue="1" operator="equal">
      <formula>0</formula>
    </cfRule>
  </conditionalFormatting>
  <conditionalFormatting sqref="A173:C173">
    <cfRule type="cellIs" dxfId="69" priority="75" stopIfTrue="1" operator="equal">
      <formula>A172</formula>
    </cfRule>
    <cfRule type="cellIs" dxfId="68" priority="76" stopIfTrue="1" operator="equal">
      <formula>0</formula>
    </cfRule>
  </conditionalFormatting>
  <conditionalFormatting sqref="A174:C174">
    <cfRule type="cellIs" dxfId="67" priority="73" stopIfTrue="1" operator="equal">
      <formula>A173</formula>
    </cfRule>
    <cfRule type="cellIs" dxfId="66" priority="74" stopIfTrue="1" operator="equal">
      <formula>0</formula>
    </cfRule>
  </conditionalFormatting>
  <conditionalFormatting sqref="A175:C175">
    <cfRule type="cellIs" dxfId="65" priority="71" stopIfTrue="1" operator="equal">
      <formula>A174</formula>
    </cfRule>
    <cfRule type="cellIs" dxfId="64" priority="72" stopIfTrue="1" operator="equal">
      <formula>0</formula>
    </cfRule>
  </conditionalFormatting>
  <conditionalFormatting sqref="A176:C176 A177">
    <cfRule type="cellIs" dxfId="63" priority="69" stopIfTrue="1" operator="equal">
      <formula>A175</formula>
    </cfRule>
    <cfRule type="cellIs" dxfId="62" priority="70" stopIfTrue="1" operator="equal">
      <formula>0</formula>
    </cfRule>
  </conditionalFormatting>
  <conditionalFormatting sqref="A178:C178 A179">
    <cfRule type="cellIs" dxfId="61" priority="67" stopIfTrue="1" operator="equal">
      <formula>A176</formula>
    </cfRule>
    <cfRule type="cellIs" dxfId="60" priority="68" stopIfTrue="1" operator="equal">
      <formula>0</formula>
    </cfRule>
  </conditionalFormatting>
  <conditionalFormatting sqref="A190:C190">
    <cfRule type="cellIs" dxfId="59" priority="63" stopIfTrue="1" operator="equal">
      <formula>A189</formula>
    </cfRule>
    <cfRule type="cellIs" dxfId="58" priority="64" stopIfTrue="1" operator="equal">
      <formula>0</formula>
    </cfRule>
  </conditionalFormatting>
  <conditionalFormatting sqref="A191:C191">
    <cfRule type="cellIs" dxfId="57" priority="61" stopIfTrue="1" operator="equal">
      <formula>A190</formula>
    </cfRule>
    <cfRule type="cellIs" dxfId="56" priority="62" stopIfTrue="1" operator="equal">
      <formula>0</formula>
    </cfRule>
  </conditionalFormatting>
  <conditionalFormatting sqref="A192:C192">
    <cfRule type="cellIs" dxfId="55" priority="59" stopIfTrue="1" operator="equal">
      <formula>A191</formula>
    </cfRule>
    <cfRule type="cellIs" dxfId="54" priority="60" stopIfTrue="1" operator="equal">
      <formula>0</formula>
    </cfRule>
  </conditionalFormatting>
  <conditionalFormatting sqref="A193:C193">
    <cfRule type="cellIs" dxfId="53" priority="57" stopIfTrue="1" operator="equal">
      <formula>A192</formula>
    </cfRule>
    <cfRule type="cellIs" dxfId="52" priority="58" stopIfTrue="1" operator="equal">
      <formula>0</formula>
    </cfRule>
  </conditionalFormatting>
  <conditionalFormatting sqref="A194:C194">
    <cfRule type="cellIs" dxfId="51" priority="55" stopIfTrue="1" operator="equal">
      <formula>A193</formula>
    </cfRule>
    <cfRule type="cellIs" dxfId="50" priority="56" stopIfTrue="1" operator="equal">
      <formula>0</formula>
    </cfRule>
  </conditionalFormatting>
  <conditionalFormatting sqref="A195:C195">
    <cfRule type="cellIs" dxfId="49" priority="53" stopIfTrue="1" operator="equal">
      <formula>A194</formula>
    </cfRule>
    <cfRule type="cellIs" dxfId="48" priority="54" stopIfTrue="1" operator="equal">
      <formula>0</formula>
    </cfRule>
  </conditionalFormatting>
  <conditionalFormatting sqref="A196:C196">
    <cfRule type="cellIs" dxfId="47" priority="51" stopIfTrue="1" operator="equal">
      <formula>A195</formula>
    </cfRule>
    <cfRule type="cellIs" dxfId="46" priority="52" stopIfTrue="1" operator="equal">
      <formula>0</formula>
    </cfRule>
  </conditionalFormatting>
  <conditionalFormatting sqref="A197:C197">
    <cfRule type="cellIs" dxfId="45" priority="49" stopIfTrue="1" operator="equal">
      <formula>A196</formula>
    </cfRule>
    <cfRule type="cellIs" dxfId="44" priority="50" stopIfTrue="1" operator="equal">
      <formula>0</formula>
    </cfRule>
  </conditionalFormatting>
  <conditionalFormatting sqref="A198:C198">
    <cfRule type="cellIs" dxfId="43" priority="47" stopIfTrue="1" operator="equal">
      <formula>A197</formula>
    </cfRule>
    <cfRule type="cellIs" dxfId="42" priority="48" stopIfTrue="1" operator="equal">
      <formula>0</formula>
    </cfRule>
  </conditionalFormatting>
  <conditionalFormatting sqref="A199:C199">
    <cfRule type="cellIs" dxfId="41" priority="45" stopIfTrue="1" operator="equal">
      <formula>A198</formula>
    </cfRule>
    <cfRule type="cellIs" dxfId="40" priority="46" stopIfTrue="1" operator="equal">
      <formula>0</formula>
    </cfRule>
  </conditionalFormatting>
  <conditionalFormatting sqref="A200:C200">
    <cfRule type="cellIs" dxfId="39" priority="43" stopIfTrue="1" operator="equal">
      <formula>A199</formula>
    </cfRule>
    <cfRule type="cellIs" dxfId="38" priority="44" stopIfTrue="1" operator="equal">
      <formula>0</formula>
    </cfRule>
  </conditionalFormatting>
  <conditionalFormatting sqref="A201:C201">
    <cfRule type="cellIs" dxfId="37" priority="41" stopIfTrue="1" operator="equal">
      <formula>A200</formula>
    </cfRule>
    <cfRule type="cellIs" dxfId="36" priority="42" stopIfTrue="1" operator="equal">
      <formula>0</formula>
    </cfRule>
  </conditionalFormatting>
  <conditionalFormatting sqref="A202:C202">
    <cfRule type="cellIs" dxfId="35" priority="39" stopIfTrue="1" operator="equal">
      <formula>A201</formula>
    </cfRule>
    <cfRule type="cellIs" dxfId="34" priority="40" stopIfTrue="1" operator="equal">
      <formula>0</formula>
    </cfRule>
  </conditionalFormatting>
  <conditionalFormatting sqref="A203:C203">
    <cfRule type="cellIs" dxfId="33" priority="37" stopIfTrue="1" operator="equal">
      <formula>A202</formula>
    </cfRule>
    <cfRule type="cellIs" dxfId="32" priority="38" stopIfTrue="1" operator="equal">
      <formula>0</formula>
    </cfRule>
  </conditionalFormatting>
  <conditionalFormatting sqref="A204:C204">
    <cfRule type="cellIs" dxfId="31" priority="35" stopIfTrue="1" operator="equal">
      <formula>A203</formula>
    </cfRule>
    <cfRule type="cellIs" dxfId="30" priority="36" stopIfTrue="1" operator="equal">
      <formula>0</formula>
    </cfRule>
  </conditionalFormatting>
  <conditionalFormatting sqref="A205:C205">
    <cfRule type="cellIs" dxfId="29" priority="33" stopIfTrue="1" operator="equal">
      <formula>A204</formula>
    </cfRule>
    <cfRule type="cellIs" dxfId="28" priority="34" stopIfTrue="1" operator="equal">
      <formula>0</formula>
    </cfRule>
  </conditionalFormatting>
  <conditionalFormatting sqref="A206:C206">
    <cfRule type="cellIs" dxfId="27" priority="31" stopIfTrue="1" operator="equal">
      <formula>A205</formula>
    </cfRule>
    <cfRule type="cellIs" dxfId="26" priority="32" stopIfTrue="1" operator="equal">
      <formula>0</formula>
    </cfRule>
  </conditionalFormatting>
  <conditionalFormatting sqref="A207:C207">
    <cfRule type="cellIs" dxfId="25" priority="29" stopIfTrue="1" operator="equal">
      <formula>A206</formula>
    </cfRule>
    <cfRule type="cellIs" dxfId="24" priority="30" stopIfTrue="1" operator="equal">
      <formula>0</formula>
    </cfRule>
  </conditionalFormatting>
  <conditionalFormatting sqref="A208:C208">
    <cfRule type="cellIs" dxfId="23" priority="27" stopIfTrue="1" operator="equal">
      <formula>A207</formula>
    </cfRule>
    <cfRule type="cellIs" dxfId="22" priority="28" stopIfTrue="1" operator="equal">
      <formula>0</formula>
    </cfRule>
  </conditionalFormatting>
  <conditionalFormatting sqref="A209:C209">
    <cfRule type="cellIs" dxfId="21" priority="25" stopIfTrue="1" operator="equal">
      <formula>A208</formula>
    </cfRule>
    <cfRule type="cellIs" dxfId="20" priority="26" stopIfTrue="1" operator="equal">
      <formula>0</formula>
    </cfRule>
  </conditionalFormatting>
  <conditionalFormatting sqref="A210:C210">
    <cfRule type="cellIs" dxfId="19" priority="23" stopIfTrue="1" operator="equal">
      <formula>A209</formula>
    </cfRule>
    <cfRule type="cellIs" dxfId="18" priority="24" stopIfTrue="1" operator="equal">
      <formula>0</formula>
    </cfRule>
  </conditionalFormatting>
  <conditionalFormatting sqref="A211:C211">
    <cfRule type="cellIs" dxfId="17" priority="21" stopIfTrue="1" operator="equal">
      <formula>A210</formula>
    </cfRule>
    <cfRule type="cellIs" dxfId="16" priority="22" stopIfTrue="1" operator="equal">
      <formula>0</formula>
    </cfRule>
  </conditionalFormatting>
  <conditionalFormatting sqref="A212:C212">
    <cfRule type="cellIs" dxfId="15" priority="19" stopIfTrue="1" operator="equal">
      <formula>A211</formula>
    </cfRule>
    <cfRule type="cellIs" dxfId="14" priority="20" stopIfTrue="1" operator="equal">
      <formula>0</formula>
    </cfRule>
  </conditionalFormatting>
  <conditionalFormatting sqref="A239">
    <cfRule type="cellIs" dxfId="13" priority="15" stopIfTrue="1" operator="equal">
      <formula>A238</formula>
    </cfRule>
  </conditionalFormatting>
  <conditionalFormatting sqref="A240">
    <cfRule type="cellIs" dxfId="12" priority="14" stopIfTrue="1" operator="equal">
      <formula>A239</formula>
    </cfRule>
  </conditionalFormatting>
  <conditionalFormatting sqref="A241">
    <cfRule type="cellIs" dxfId="11" priority="13" stopIfTrue="1" operator="equal">
      <formula>A240</formula>
    </cfRule>
  </conditionalFormatting>
  <conditionalFormatting sqref="A242">
    <cfRule type="cellIs" dxfId="10" priority="12" stopIfTrue="1" operator="equal">
      <formula>A241</formula>
    </cfRule>
  </conditionalFormatting>
  <conditionalFormatting sqref="A161">
    <cfRule type="cellIs" dxfId="9" priority="5" stopIfTrue="1" operator="equal">
      <formula>A160</formula>
    </cfRule>
    <cfRule type="cellIs" dxfId="8" priority="6" stopIfTrue="1" operator="equal">
      <formula>0</formula>
    </cfRule>
  </conditionalFormatting>
  <conditionalFormatting sqref="A160">
    <cfRule type="cellIs" dxfId="7" priority="7" stopIfTrue="1" operator="equal">
      <formula>A159</formula>
    </cfRule>
    <cfRule type="cellIs" dxfId="6" priority="8" stopIfTrue="1" operator="equal">
      <formula>0</formula>
    </cfRule>
  </conditionalFormatting>
  <conditionalFormatting sqref="A182:C182">
    <cfRule type="cellIs" dxfId="5" priority="136" stopIfTrue="1" operator="equal">
      <formula>A177</formula>
    </cfRule>
    <cfRule type="cellIs" dxfId="4" priority="137" stopIfTrue="1" operator="equal">
      <formula>0</formula>
    </cfRule>
  </conditionalFormatting>
  <conditionalFormatting sqref="A180">
    <cfRule type="cellIs" dxfId="3" priority="3" stopIfTrue="1" operator="equal">
      <formula>A178</formula>
    </cfRule>
    <cfRule type="cellIs" dxfId="2" priority="4" stopIfTrue="1" operator="equal">
      <formula>0</formula>
    </cfRule>
  </conditionalFormatting>
  <conditionalFormatting sqref="A181">
    <cfRule type="cellIs" dxfId="1" priority="1" stopIfTrue="1" operator="equal">
      <formula>A179</formula>
    </cfRule>
    <cfRule type="cellIs" dxfId="0" priority="2" stopIfTrue="1" operator="equal">
      <formula>0</formula>
    </cfRule>
  </conditionalFormatting>
  <pageMargins left="0.32" right="0.33" top="0.39370078740157499" bottom="0.39370078740157499" header="0" footer="0"/>
  <pageSetup paperSize="9" scale="5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Додаток2 КПК1113132</vt:lpstr>
      <vt:lpstr>'Додаток2 КПК1113132'!Область_друку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Шкляревська Олена Олександрівна</cp:lastModifiedBy>
  <cp:lastPrinted>2024-12-18T12:28:21Z</cp:lastPrinted>
  <dcterms:created xsi:type="dcterms:W3CDTF">2016-07-02T12:27:50Z</dcterms:created>
  <dcterms:modified xsi:type="dcterms:W3CDTF">2024-12-18T12:28:26Z</dcterms:modified>
</cp:coreProperties>
</file>